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harts/chart1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alper\OneDrive\Desktop\Asimetry\IRT\"/>
    </mc:Choice>
  </mc:AlternateContent>
  <xr:revisionPtr revIDLastSave="0" documentId="13_ncr:1_{2E32EF9F-4F52-4F2A-840E-FA494EDA095D}" xr6:coauthVersionLast="47" xr6:coauthVersionMax="47" xr10:uidLastSave="{00000000-0000-0000-0000-000000000000}"/>
  <bookViews>
    <workbookView xWindow="-120" yWindow="-120" windowWidth="29040" windowHeight="15720" xr2:uid="{00000000-000D-0000-FFFF-FFFF00000000}"/>
  </bookViews>
  <sheets>
    <sheet name="Data"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 i="1" l="1"/>
  <c r="U8" i="1"/>
  <c r="U6" i="1"/>
  <c r="U5" i="1"/>
  <c r="U4" i="1"/>
  <c r="M4" i="1"/>
  <c r="N4" i="1"/>
  <c r="O4" i="1"/>
  <c r="P4" i="1"/>
  <c r="T8" i="1"/>
  <c r="S8" i="1"/>
  <c r="R8" i="1"/>
  <c r="Q8" i="1"/>
  <c r="P8" i="1"/>
  <c r="O8" i="1"/>
  <c r="N8" i="1"/>
  <c r="M8" i="1"/>
  <c r="T7" i="1"/>
  <c r="S7" i="1"/>
  <c r="R7" i="1"/>
  <c r="Q7" i="1"/>
  <c r="P7" i="1"/>
  <c r="O7" i="1"/>
  <c r="N7" i="1"/>
  <c r="M7" i="1"/>
  <c r="M6" i="1"/>
  <c r="N6" i="1"/>
  <c r="O6" i="1"/>
  <c r="P6" i="1"/>
  <c r="Q6" i="1"/>
  <c r="R6" i="1"/>
  <c r="S6" i="1"/>
  <c r="T6" i="1"/>
  <c r="T5" i="1"/>
  <c r="S5" i="1"/>
  <c r="R5" i="1"/>
  <c r="Q5" i="1"/>
  <c r="P5" i="1"/>
  <c r="O5" i="1"/>
  <c r="N5" i="1"/>
  <c r="M5" i="1"/>
  <c r="T4" i="1"/>
  <c r="S4" i="1"/>
  <c r="R4" i="1"/>
  <c r="Q4" i="1"/>
  <c r="U29" i="1"/>
  <c r="U30" i="1"/>
  <c r="U31" i="1"/>
  <c r="U32" i="1"/>
  <c r="T29" i="1"/>
  <c r="T30" i="1"/>
  <c r="T31" i="1"/>
  <c r="T32" i="1"/>
  <c r="S29" i="1"/>
  <c r="S30" i="1"/>
  <c r="S31" i="1"/>
  <c r="S32" i="1"/>
  <c r="R29" i="1"/>
  <c r="R30" i="1"/>
  <c r="R31" i="1"/>
  <c r="R32" i="1"/>
  <c r="Q29" i="1"/>
  <c r="Q30" i="1"/>
  <c r="Q31" i="1"/>
  <c r="Q32" i="1"/>
  <c r="P29" i="1"/>
  <c r="P30" i="1"/>
  <c r="P31" i="1"/>
  <c r="P32" i="1"/>
  <c r="O29" i="1"/>
  <c r="O30" i="1"/>
  <c r="O31" i="1"/>
  <c r="O32" i="1"/>
  <c r="N29" i="1"/>
  <c r="N30" i="1"/>
  <c r="N31" i="1"/>
  <c r="N32" i="1"/>
  <c r="U28" i="1"/>
  <c r="T28" i="1"/>
  <c r="S28" i="1"/>
  <c r="R28" i="1"/>
  <c r="Q28" i="1"/>
  <c r="P28" i="1"/>
  <c r="N28" i="1"/>
  <c r="O28" i="1"/>
  <c r="M29" i="1"/>
  <c r="M30" i="1"/>
  <c r="M31" i="1"/>
  <c r="M32" i="1"/>
  <c r="M28" i="1"/>
  <c r="M9" i="1" l="1"/>
  <c r="Z4" i="1" s="1"/>
  <c r="P9" i="1"/>
  <c r="AC4" i="1" s="1"/>
  <c r="O9" i="1"/>
  <c r="AB4" i="1" s="1"/>
  <c r="N9" i="1"/>
  <c r="AA4" i="1" s="1"/>
  <c r="Q9" i="1"/>
  <c r="AD4" i="1" s="1"/>
  <c r="U9" i="1"/>
  <c r="AH4" i="1" s="1"/>
  <c r="T9" i="1"/>
  <c r="AG4" i="1" s="1"/>
  <c r="S9" i="1"/>
  <c r="AF4" i="1" s="1"/>
  <c r="R9" i="1"/>
  <c r="AE4" i="1" s="1"/>
  <c r="O34" i="1"/>
  <c r="O35" i="1" s="1"/>
  <c r="R34" i="1"/>
  <c r="R35" i="1" s="1"/>
  <c r="P34" i="1"/>
  <c r="P35" i="1" s="1"/>
  <c r="T34" i="1"/>
  <c r="T35" i="1" s="1"/>
  <c r="N34" i="1"/>
  <c r="N35" i="1" s="1"/>
  <c r="S34" i="1"/>
  <c r="S35" i="1" s="1"/>
  <c r="M34" i="1"/>
  <c r="M35" i="1" s="1"/>
  <c r="Q34" i="1"/>
  <c r="Q35" i="1" s="1"/>
  <c r="U34" i="1"/>
  <c r="U35" i="1" s="1"/>
  <c r="U16" i="1" l="1"/>
  <c r="M14" i="1"/>
  <c r="R13" i="1"/>
  <c r="Q15" i="1"/>
  <c r="T13" i="1" l="1"/>
  <c r="T15" i="1"/>
  <c r="M15" i="1"/>
  <c r="S15" i="1"/>
  <c r="N15" i="1"/>
  <c r="U15" i="1"/>
  <c r="S14" i="1"/>
  <c r="Q14" i="1"/>
  <c r="O14" i="1"/>
  <c r="U14" i="1"/>
  <c r="U12" i="1"/>
  <c r="S12" i="1"/>
  <c r="P15" i="1"/>
  <c r="R15" i="1"/>
  <c r="O15" i="1"/>
  <c r="R12" i="1"/>
  <c r="T12" i="1"/>
  <c r="N13" i="1"/>
  <c r="M16" i="1"/>
  <c r="O16" i="1"/>
  <c r="Q16" i="1"/>
  <c r="O13" i="1"/>
  <c r="U13" i="1"/>
  <c r="N16" i="1"/>
  <c r="P16" i="1"/>
  <c r="R16" i="1"/>
  <c r="T16" i="1"/>
  <c r="M13" i="1"/>
  <c r="Q13" i="1"/>
  <c r="S16" i="1"/>
  <c r="S13" i="1"/>
  <c r="P13" i="1"/>
  <c r="N12" i="1"/>
  <c r="N14" i="1"/>
  <c r="P14" i="1"/>
  <c r="R14" i="1"/>
  <c r="T14" i="1"/>
  <c r="U23" i="1" l="1"/>
  <c r="AH23" i="1" s="1"/>
  <c r="R24" i="1"/>
  <c r="AE24" i="1" s="1"/>
  <c r="U20" i="1"/>
  <c r="AH20" i="1" s="1"/>
  <c r="S20" i="1"/>
  <c r="AF20" i="1" s="1"/>
  <c r="N24" i="1"/>
  <c r="AA24" i="1" s="1"/>
  <c r="S23" i="1"/>
  <c r="AF23" i="1" s="1"/>
  <c r="U22" i="1"/>
  <c r="AH22" i="1" s="1"/>
  <c r="T21" i="1"/>
  <c r="AG21" i="1" s="1"/>
  <c r="S24" i="1"/>
  <c r="AF24" i="1" s="1"/>
  <c r="U21" i="1"/>
  <c r="AH21" i="1" s="1"/>
  <c r="U24" i="1"/>
  <c r="AH24" i="1" s="1"/>
  <c r="S21" i="1"/>
  <c r="AF21" i="1" s="1"/>
  <c r="S22" i="1"/>
  <c r="AF22" i="1" s="1"/>
  <c r="T24" i="1"/>
  <c r="AG24" i="1" s="1"/>
  <c r="P23" i="1"/>
  <c r="AC23" i="1" s="1"/>
  <c r="P12" i="1"/>
  <c r="P20" i="1" s="1"/>
  <c r="AC20" i="1" s="1"/>
  <c r="R20" i="1"/>
  <c r="AE20" i="1" s="1"/>
  <c r="N21" i="1"/>
  <c r="AA21" i="1" s="1"/>
  <c r="T20" i="1"/>
  <c r="AG20" i="1" s="1"/>
  <c r="T23" i="1"/>
  <c r="AG23" i="1" s="1"/>
  <c r="O12" i="1"/>
  <c r="O20" i="1" s="1"/>
  <c r="AB20" i="1" s="1"/>
  <c r="O23" i="1"/>
  <c r="AB23" i="1" s="1"/>
  <c r="R22" i="1"/>
  <c r="AE22" i="1" s="1"/>
  <c r="N20" i="1"/>
  <c r="AA20" i="1" s="1"/>
  <c r="T22" i="1"/>
  <c r="AG22" i="1" s="1"/>
  <c r="Q23" i="1"/>
  <c r="AD23" i="1" s="1"/>
  <c r="Q12" i="1"/>
  <c r="Q20" i="1" s="1"/>
  <c r="AD20" i="1" s="1"/>
  <c r="R21" i="1"/>
  <c r="AE21" i="1" s="1"/>
  <c r="N23" i="1"/>
  <c r="AA23" i="1" s="1"/>
  <c r="M12" i="1"/>
  <c r="M20" i="1" s="1"/>
  <c r="M23" i="1"/>
  <c r="R23" i="1"/>
  <c r="AE23" i="1" s="1"/>
  <c r="N22" i="1"/>
  <c r="AA22" i="1" s="1"/>
  <c r="O21" i="1" l="1"/>
  <c r="AB21" i="1" s="1"/>
  <c r="Q21" i="1"/>
  <c r="AD21" i="1" s="1"/>
  <c r="M21" i="1"/>
  <c r="Z36" i="1" s="1"/>
  <c r="Q24" i="1"/>
  <c r="AD24" i="1" s="1"/>
  <c r="Q22" i="1"/>
  <c r="AD22" i="1" s="1"/>
  <c r="O22" i="1"/>
  <c r="AB22" i="1" s="1"/>
  <c r="O24" i="1"/>
  <c r="AB24" i="1" s="1"/>
  <c r="P22" i="1"/>
  <c r="AC22" i="1" s="1"/>
  <c r="M22" i="1"/>
  <c r="P21" i="1"/>
  <c r="AC21" i="1" s="1"/>
  <c r="P24" i="1"/>
  <c r="AC24" i="1" s="1"/>
  <c r="M24" i="1"/>
  <c r="Z24" i="1" s="1"/>
  <c r="AH31" i="1"/>
  <c r="AH38" i="1"/>
  <c r="AF29" i="1"/>
  <c r="AF35" i="1"/>
  <c r="AE32" i="1"/>
  <c r="AE39" i="1"/>
  <c r="AG36" i="1"/>
  <c r="AH30" i="1"/>
  <c r="AH35" i="1"/>
  <c r="AF37" i="1"/>
  <c r="AA39" i="1"/>
  <c r="AG39" i="1"/>
  <c r="AF31" i="1"/>
  <c r="AG32" i="1"/>
  <c r="AF36" i="1"/>
  <c r="AG29" i="1"/>
  <c r="AF28" i="1"/>
  <c r="AF38" i="1"/>
  <c r="AA32" i="1"/>
  <c r="AH32" i="1"/>
  <c r="AH28" i="1"/>
  <c r="AH36" i="1"/>
  <c r="AH37" i="1"/>
  <c r="AH39" i="1"/>
  <c r="AF30" i="1"/>
  <c r="AF32" i="1"/>
  <c r="AH29" i="1"/>
  <c r="AF39" i="1"/>
  <c r="Z23" i="1"/>
  <c r="AI23" i="1" s="1"/>
  <c r="V23" i="1"/>
  <c r="Z21" i="1"/>
  <c r="V20" i="1"/>
  <c r="Z20" i="1"/>
  <c r="AI20" i="1" s="1"/>
  <c r="AA30" i="1"/>
  <c r="AA37" i="1"/>
  <c r="AA31" i="1"/>
  <c r="AA38" i="1"/>
  <c r="AG30" i="1"/>
  <c r="AG37" i="1"/>
  <c r="AB29" i="1"/>
  <c r="AB28" i="1"/>
  <c r="AB35" i="1"/>
  <c r="AE35" i="1"/>
  <c r="AE28" i="1"/>
  <c r="Z35" i="1"/>
  <c r="Z28" i="1"/>
  <c r="AA36" i="1"/>
  <c r="AA29" i="1"/>
  <c r="AD31" i="1"/>
  <c r="AD38" i="1"/>
  <c r="AE30" i="1"/>
  <c r="AE37" i="1"/>
  <c r="AB31" i="1"/>
  <c r="AB38" i="1"/>
  <c r="AG28" i="1"/>
  <c r="AG35" i="1"/>
  <c r="AC28" i="1"/>
  <c r="AC35" i="1"/>
  <c r="AE31" i="1"/>
  <c r="AE38" i="1"/>
  <c r="Z31" i="1"/>
  <c r="Z38" i="1"/>
  <c r="AE36" i="1"/>
  <c r="AE29" i="1"/>
  <c r="AD35" i="1"/>
  <c r="AD28" i="1"/>
  <c r="AA35" i="1"/>
  <c r="AA28" i="1"/>
  <c r="AG38" i="1"/>
  <c r="AG31" i="1"/>
  <c r="AC38" i="1"/>
  <c r="AC31" i="1"/>
  <c r="AB36" i="1" l="1"/>
  <c r="AB37" i="1"/>
  <c r="AD36" i="1"/>
  <c r="AB30" i="1"/>
  <c r="AD29" i="1"/>
  <c r="Z29" i="1"/>
  <c r="AC39" i="1"/>
  <c r="W23" i="1"/>
  <c r="K42" i="1" s="1"/>
  <c r="AB39" i="1"/>
  <c r="V22" i="1"/>
  <c r="W22" i="1" s="1"/>
  <c r="J42" i="1" s="1"/>
  <c r="AD39" i="1"/>
  <c r="AD32" i="1"/>
  <c r="AD30" i="1"/>
  <c r="Z30" i="1"/>
  <c r="Z22" i="1"/>
  <c r="AI22" i="1" s="1"/>
  <c r="AJ22" i="1" s="1"/>
  <c r="J43" i="1" s="1"/>
  <c r="AC32" i="1"/>
  <c r="AD37" i="1"/>
  <c r="Z37" i="1"/>
  <c r="AI24" i="1"/>
  <c r="AJ24" i="1" s="1"/>
  <c r="L43" i="1" s="1"/>
  <c r="V24" i="1"/>
  <c r="W24" i="1" s="1"/>
  <c r="L42" i="1" s="1"/>
  <c r="AB32" i="1"/>
  <c r="AC29" i="1"/>
  <c r="Z39" i="1"/>
  <c r="AC37" i="1"/>
  <c r="AI21" i="1"/>
  <c r="AJ21" i="1" s="1"/>
  <c r="I43" i="1" s="1"/>
  <c r="Z32" i="1"/>
  <c r="AC30" i="1"/>
  <c r="AC36" i="1"/>
  <c r="V21" i="1"/>
  <c r="W21" i="1" s="1"/>
  <c r="I42" i="1" s="1"/>
  <c r="AI31" i="1"/>
  <c r="AJ31" i="1" s="1"/>
  <c r="K44" i="1" s="1"/>
  <c r="AI35" i="1"/>
  <c r="AJ35" i="1" s="1"/>
  <c r="H45" i="1" s="1"/>
  <c r="AI38" i="1"/>
  <c r="AJ38" i="1" s="1"/>
  <c r="K45" i="1" s="1"/>
  <c r="AI28" i="1"/>
  <c r="AJ28" i="1" s="1"/>
  <c r="H44" i="1" s="1"/>
  <c r="W20" i="1"/>
  <c r="H42" i="1" s="1"/>
  <c r="AJ23" i="1"/>
  <c r="K43" i="1" s="1"/>
  <c r="AJ20" i="1"/>
  <c r="H43" i="1" s="1"/>
  <c r="AI29" i="1" l="1"/>
  <c r="AJ29" i="1" s="1"/>
  <c r="I44" i="1" s="1"/>
  <c r="AI36" i="1"/>
  <c r="AJ36" i="1" s="1"/>
  <c r="I45" i="1" s="1"/>
  <c r="AI39" i="1"/>
  <c r="AJ39" i="1" s="1"/>
  <c r="L45" i="1" s="1"/>
  <c r="AI37" i="1"/>
  <c r="AJ37" i="1" s="1"/>
  <c r="J45" i="1" s="1"/>
  <c r="AI30" i="1"/>
  <c r="AJ30" i="1" s="1"/>
  <c r="J44" i="1" s="1"/>
  <c r="AI32" i="1"/>
  <c r="AJ32" i="1" s="1"/>
  <c r="L44" i="1"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<sst xmlns="http://schemas.openxmlformats.org/spreadsheetml/2006/main" count="86" uniqueCount="41">
  <si>
    <t>Item Parameters</t>
  </si>
  <si>
    <t>Q</t>
  </si>
  <si>
    <t>P</t>
  </si>
  <si>
    <t>Ex. 1</t>
  </si>
  <si>
    <t>Ex. 2</t>
  </si>
  <si>
    <t>Ex. 3</t>
  </si>
  <si>
    <t>Ex. 4</t>
  </si>
  <si>
    <t>Ex. 5</t>
  </si>
  <si>
    <t>Item 1</t>
  </si>
  <si>
    <t>Item 2</t>
  </si>
  <si>
    <t>Item 3</t>
  </si>
  <si>
    <t>Item 4</t>
  </si>
  <si>
    <t>Item 5</t>
  </si>
  <si>
    <t>Pos. Skewed</t>
  </si>
  <si>
    <t>I</t>
  </si>
  <si>
    <t>Normal</t>
  </si>
  <si>
    <t>Uniform</t>
  </si>
  <si>
    <t>Normal Priors</t>
  </si>
  <si>
    <t>Positively Skewed</t>
  </si>
  <si>
    <t>Negatively Skewed</t>
  </si>
  <si>
    <t>Neg. Skewed</t>
  </si>
  <si>
    <t>Pos. Skwd.</t>
  </si>
  <si>
    <t>Neg. Skwd.</t>
  </si>
  <si>
    <t>Ex.2</t>
  </si>
  <si>
    <t>SE (θ)</t>
  </si>
  <si>
    <t>Theta</t>
  </si>
  <si>
    <t>ML</t>
  </si>
  <si>
    <t>Uniform Priors (MLE)</t>
  </si>
  <si>
    <t>Likelihood-Uniform prior (Maximum Likelihood Estimation)</t>
  </si>
  <si>
    <t>Response Vectors (1-Correct, 0-Incorrect)</t>
  </si>
  <si>
    <t>Note: Ex = Examinee</t>
  </si>
  <si>
    <t>a (0-2)</t>
  </si>
  <si>
    <t>b (-3, +3)</t>
  </si>
  <si>
    <t>c (0 - 0,30)</t>
  </si>
  <si>
    <t>Bayesian Priors</t>
  </si>
  <si>
    <r>
      <t>Test I (</t>
    </r>
    <r>
      <rPr>
        <sz val="11"/>
        <color theme="0"/>
        <rFont val="Times New Roman"/>
        <family val="1"/>
      </rPr>
      <t>θ</t>
    </r>
    <r>
      <rPr>
        <sz val="11"/>
        <color theme="0"/>
        <rFont val="Calibri"/>
        <family val="2"/>
        <charset val="162"/>
      </rPr>
      <t>)</t>
    </r>
  </si>
  <si>
    <t>Prior Distributions</t>
  </si>
  <si>
    <r>
      <t>Ability (</t>
    </r>
    <r>
      <rPr>
        <b/>
        <sz val="12"/>
        <color theme="0"/>
        <rFont val="Times New Roman"/>
        <family val="1"/>
      </rPr>
      <t>θ</t>
    </r>
    <r>
      <rPr>
        <b/>
        <sz val="12"/>
        <color theme="0"/>
        <rFont val="Calibri"/>
        <family val="2"/>
        <scheme val="minor"/>
      </rPr>
      <t>) estimates (pretty rough)</t>
    </r>
  </si>
  <si>
    <t>Total</t>
  </si>
  <si>
    <r>
      <t>MANIPULATOR</t>
    </r>
    <r>
      <rPr>
        <b/>
        <sz val="16"/>
        <color theme="0"/>
        <rFont val="Calibri"/>
        <family val="2"/>
      </rPr>
      <t>©</t>
    </r>
    <r>
      <rPr>
        <b/>
        <sz val="16"/>
        <color theme="0"/>
        <rFont val="Calibri"/>
        <family val="2"/>
        <scheme val="minor"/>
      </rPr>
      <t xml:space="preserve"> V1.2 by ASiMETRY                                         www.asimetry.com</t>
    </r>
  </si>
  <si>
    <r>
      <t xml:space="preserve">This spreadsheet has been prepared for educational purposes. You can distribute or share it freely. However, using it for commercial purposes and making alterations in hidden codes of the spreadsheet without the prior permission from ASiMETRY are strictly forbidden. For any inquiries, please contact info@asimetry.com.                                                                                                                                                                                                </t>
    </r>
    <r>
      <rPr>
        <b/>
        <sz val="13"/>
        <color rgb="FFFFFF00"/>
        <rFont val="Calibri"/>
        <family val="2"/>
        <scheme val="minor"/>
      </rPr>
      <t xml:space="preserve">NOTICE : Please use Excel 2010 and later for best outputs.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</si>
</sst>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6" x14ac:knownFonts="1">
    <font>
      <sz val="11"/>
      <color theme="1"/>
      <name val="Calibri"/>
      <family val="2"/>
      <charset val="162"/>
      <scheme val="minor"/>
    </font>
    <font>
      <sz val="11"/>
      <color theme="0"/>
      <name val="Calibri"/>
      <family val="2"/>
      <charset val="162"/>
      <scheme val="minor"/>
    </font>
    <font>
      <sz val="11"/>
      <name val="Calibri"/>
      <family val="2"/>
      <charset val="162"/>
      <scheme val="minor"/>
    </font>
    <font>
      <b/>
      <sz val="11"/>
      <color theme="1"/>
      <name val="Calibri"/>
      <family val="2"/>
      <scheme val="minor"/>
    </font>
    <font>
      <sz val="11"/>
      <color theme="0"/>
      <name val="Calibri"/>
      <family val="2"/>
      <scheme val="minor"/>
    </font>
    <font>
      <b/>
      <sz val="16"/>
      <color theme="0"/>
      <name val="Calibri"/>
      <family val="2"/>
      <scheme val="minor"/>
    </font>
    <font>
      <b/>
      <sz val="16"/>
      <color theme="0"/>
      <name val="Calibri"/>
      <family val="2"/>
    </font>
    <font>
      <b/>
      <sz val="11"/>
      <color theme="0"/>
      <name val="Calibri"/>
      <family val="2"/>
      <scheme val="minor"/>
    </font>
    <font>
      <sz val="11"/>
      <color theme="0"/>
      <name val="Times New Roman"/>
      <family val="1"/>
    </font>
    <font>
      <sz val="11"/>
      <color theme="0"/>
      <name val="Calibri"/>
      <family val="2"/>
      <charset val="162"/>
    </font>
    <font>
      <b/>
      <sz val="13"/>
      <color rgb="FFFFFF00"/>
      <name val="Calibri"/>
      <family val="2"/>
      <scheme val="minor"/>
    </font>
    <font>
      <b/>
      <sz val="13"/>
      <color theme="0"/>
      <name val="Calibri"/>
      <family val="2"/>
      <scheme val="minor"/>
    </font>
    <font>
      <b/>
      <sz val="12"/>
      <color theme="0"/>
      <name val="Calibri"/>
      <family val="2"/>
      <scheme val="minor"/>
    </font>
    <font>
      <sz val="10"/>
      <color theme="1"/>
      <name val="Calibri"/>
      <family val="2"/>
      <charset val="162"/>
      <scheme val="minor"/>
    </font>
    <font>
      <b/>
      <sz val="12"/>
      <color theme="0"/>
      <name val="Times New Roman"/>
      <family val="1"/>
    </font>
    <font>
      <sz val="11"/>
      <color rgb="FF000000"/>
      <name val="Calibri"/>
      <family val="2"/>
      <scheme val="minor"/>
    </font>
  </fonts>
  <fills count="3">
    <fill>
      <patternFill patternType="none"/>
    </fill>
    <fill>
      <patternFill patternType="gray125"/>
    </fill>
    <fill>
      <patternFill patternType="solid">
        <fgColor rgb="FF0070C0"/>
        <bgColor indexed="64"/>
      </patternFill>
    </fill>
  </fills>
  <borders count="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7">
    <xf numFmtId="0" fontId="0" fillId="0" borderId="0" xfId="0"/>
    <xf numFmtId="0" fontId="0" fillId="0" borderId="0" xfId="0" applyProtection="1">
      <protection hidden="1"/>
    </xf>
    <xf numFmtId="0" fontId="1" fillId="0" borderId="0" xfId="0" applyFont="1" applyProtection="1">
      <protection hidden="1"/>
    </xf>
    <xf numFmtId="0" fontId="3" fillId="0" borderId="0" xfId="0" applyFont="1" applyAlignment="1" applyProtection="1">
      <alignment horizontal="center"/>
      <protection hidden="1"/>
    </xf>
    <xf numFmtId="0" fontId="2" fillId="0" borderId="0" xfId="0" applyFont="1" applyProtection="1">
      <protection hidden="1"/>
    </xf>
    <xf numFmtId="0" fontId="0" fillId="0" borderId="0" xfId="0" applyAlignment="1" applyProtection="1">
      <alignment horizontal="center"/>
      <protection hidden="1"/>
    </xf>
    <xf numFmtId="1" fontId="0" fillId="0" borderId="0" xfId="0" applyNumberFormat="1" applyAlignment="1" applyProtection="1">
      <alignment horizontal="center"/>
      <protection hidden="1"/>
    </xf>
    <xf numFmtId="0" fontId="4" fillId="0" borderId="0" xfId="0" applyFont="1" applyAlignment="1" applyProtection="1">
      <alignment vertical="center" wrapText="1"/>
      <protection hidden="1"/>
    </xf>
    <xf numFmtId="0" fontId="3" fillId="0" borderId="0" xfId="0" applyFont="1" applyProtection="1">
      <protection hidden="1"/>
    </xf>
    <xf numFmtId="0" fontId="0" fillId="0" borderId="0" xfId="0" applyAlignment="1" applyProtection="1">
      <alignment horizontal="center"/>
      <protection locked="0"/>
    </xf>
    <xf numFmtId="2" fontId="0" fillId="0" borderId="0" xfId="0" applyNumberFormat="1" applyAlignment="1" applyProtection="1">
      <alignment horizontal="center"/>
      <protection locked="0"/>
    </xf>
    <xf numFmtId="0" fontId="7" fillId="0" borderId="0" xfId="0" applyFont="1" applyAlignment="1" applyProtection="1">
      <alignment horizontal="center"/>
      <protection hidden="1"/>
    </xf>
    <xf numFmtId="164" fontId="1" fillId="0" borderId="0" xfId="0" applyNumberFormat="1" applyFont="1" applyProtection="1">
      <protection hidden="1"/>
    </xf>
    <xf numFmtId="0" fontId="1" fillId="0" borderId="0" xfId="0" applyFont="1" applyAlignment="1" applyProtection="1">
      <alignment horizontal="center"/>
      <protection hidden="1"/>
    </xf>
    <xf numFmtId="1" fontId="1" fillId="0" borderId="0" xfId="0" applyNumberFormat="1" applyFont="1" applyAlignment="1" applyProtection="1">
      <alignment horizontal="center"/>
      <protection hidden="1"/>
    </xf>
    <xf numFmtId="0" fontId="13" fillId="0" borderId="0" xfId="0" applyFont="1" applyProtection="1">
      <protection hidden="1"/>
    </xf>
    <xf numFmtId="2" fontId="15" fillId="0" borderId="0" xfId="0" applyNumberFormat="1" applyFont="1" applyAlignment="1" applyProtection="1">
      <alignment horizontal="center"/>
      <protection locked="0"/>
    </xf>
    <xf numFmtId="0" fontId="12" fillId="2" borderId="0" xfId="0" applyFont="1" applyFill="1" applyAlignment="1" applyProtection="1">
      <alignment horizontal="center"/>
      <protection hidden="1"/>
    </xf>
    <xf numFmtId="0" fontId="1" fillId="2" borderId="0" xfId="0" applyFont="1" applyFill="1" applyAlignment="1" applyProtection="1">
      <alignment horizontal="center"/>
      <protection hidden="1"/>
    </xf>
    <xf numFmtId="0" fontId="5" fillId="2" borderId="1" xfId="0" applyFont="1" applyFill="1" applyBorder="1" applyAlignment="1" applyProtection="1">
      <alignment horizontal="center" vertical="center" wrapText="1"/>
      <protection hidden="1"/>
    </xf>
    <xf numFmtId="0" fontId="5" fillId="2" borderId="2" xfId="0" applyFont="1" applyFill="1" applyBorder="1" applyAlignment="1" applyProtection="1">
      <alignment horizontal="center" vertical="center" wrapText="1"/>
      <protection hidden="1"/>
    </xf>
    <xf numFmtId="0" fontId="5" fillId="2" borderId="3" xfId="0" applyFont="1" applyFill="1" applyBorder="1" applyAlignment="1" applyProtection="1">
      <alignment horizontal="center" vertical="center" wrapText="1"/>
      <protection hidden="1"/>
    </xf>
    <xf numFmtId="0" fontId="5" fillId="2" borderId="4" xfId="0" applyFont="1" applyFill="1" applyBorder="1" applyAlignment="1" applyProtection="1">
      <alignment horizontal="center" vertical="center" wrapText="1"/>
      <protection hidden="1"/>
    </xf>
    <xf numFmtId="0" fontId="5" fillId="2" borderId="5" xfId="0" applyFont="1" applyFill="1" applyBorder="1" applyAlignment="1" applyProtection="1">
      <alignment horizontal="center" vertical="center" wrapText="1"/>
      <protection hidden="1"/>
    </xf>
    <xf numFmtId="0" fontId="5" fillId="2" borderId="6" xfId="0"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wrapText="1"/>
      <protection hidden="1"/>
    </xf>
    <xf numFmtId="0" fontId="0" fillId="0" borderId="0" xfId="0" applyAlignment="1" applyProtection="1">
      <alignment horizontal="center"/>
      <protection hidden="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smoothMarker"/>
        <c:varyColors val="0"/>
        <c:ser>
          <c:idx val="0"/>
          <c:order val="0"/>
          <c:tx>
            <c:strRef>
              <c:f>Data!$L$20</c:f>
              <c:strCache>
                <c:ptCount val="1"/>
                <c:pt idx="0">
                  <c:v>Ex. 1</c:v>
                </c:pt>
              </c:strCache>
            </c:strRef>
          </c:tx>
          <c:marker>
            <c:symbol val="none"/>
          </c:marker>
          <c:xVal>
            <c:numRef>
              <c:f>Data!$M$19:$U$19</c:f>
              <c:numCache>
                <c:formatCode>General</c:formatCode>
                <c:ptCount val="9"/>
                <c:pt idx="0">
                  <c:v>-4</c:v>
                </c:pt>
                <c:pt idx="1">
                  <c:v>-3</c:v>
                </c:pt>
                <c:pt idx="2">
                  <c:v>-2</c:v>
                </c:pt>
                <c:pt idx="3">
                  <c:v>-1</c:v>
                </c:pt>
                <c:pt idx="4">
                  <c:v>0</c:v>
                </c:pt>
                <c:pt idx="5">
                  <c:v>1</c:v>
                </c:pt>
                <c:pt idx="6">
                  <c:v>2</c:v>
                </c:pt>
                <c:pt idx="7">
                  <c:v>3</c:v>
                </c:pt>
                <c:pt idx="8">
                  <c:v>4</c:v>
                </c:pt>
              </c:numCache>
            </c:numRef>
          </c:xVal>
          <c:yVal>
            <c:numRef>
              <c:f>Data!$M$20:$U$20</c:f>
              <c:numCache>
                <c:formatCode>0.0000</c:formatCode>
                <c:ptCount val="9"/>
                <c:pt idx="0">
                  <c:v>1.3739640928257558E-9</c:v>
                </c:pt>
                <c:pt idx="1">
                  <c:v>2.1983442600625718E-7</c:v>
                </c:pt>
                <c:pt idx="2">
                  <c:v>3.1543520827082735E-5</c:v>
                </c:pt>
                <c:pt idx="3">
                  <c:v>2.634847042841084E-3</c:v>
                </c:pt>
                <c:pt idx="4">
                  <c:v>3.125E-2</c:v>
                </c:pt>
                <c:pt idx="5">
                  <c:v>1.4423014097760088E-2</c:v>
                </c:pt>
                <c:pt idx="6">
                  <c:v>9.451732139098615E-4</c:v>
                </c:pt>
                <c:pt idx="7">
                  <c:v>3.6057661843726997E-5</c:v>
                </c:pt>
                <c:pt idx="8">
                  <c:v>1.2336099395682849E-6</c:v>
                </c:pt>
              </c:numCache>
            </c:numRef>
          </c:yVal>
          <c:smooth val="1"/>
          <c:extLst>
            <c:ext xmlns:c16="http://schemas.microsoft.com/office/drawing/2014/chart" uri="{C3380CC4-5D6E-409C-BE32-E72D297353CC}">
              <c16:uniqueId val="{00000000-FD38-4F32-9554-FAC1F175C2AB}"/>
            </c:ext>
          </c:extLst>
        </c:ser>
        <c:ser>
          <c:idx val="1"/>
          <c:order val="1"/>
          <c:tx>
            <c:strRef>
              <c:f>Data!$L$21</c:f>
              <c:strCache>
                <c:ptCount val="1"/>
                <c:pt idx="0">
                  <c:v>Ex. 2</c:v>
                </c:pt>
              </c:strCache>
            </c:strRef>
          </c:tx>
          <c:marker>
            <c:symbol val="none"/>
          </c:marker>
          <c:xVal>
            <c:numRef>
              <c:f>Data!$M$19:$U$19</c:f>
              <c:numCache>
                <c:formatCode>General</c:formatCode>
                <c:ptCount val="9"/>
                <c:pt idx="0">
                  <c:v>-4</c:v>
                </c:pt>
                <c:pt idx="1">
                  <c:v>-3</c:v>
                </c:pt>
                <c:pt idx="2">
                  <c:v>-2</c:v>
                </c:pt>
                <c:pt idx="3">
                  <c:v>-1</c:v>
                </c:pt>
                <c:pt idx="4">
                  <c:v>0</c:v>
                </c:pt>
                <c:pt idx="5">
                  <c:v>1</c:v>
                </c:pt>
                <c:pt idx="6">
                  <c:v>2</c:v>
                </c:pt>
                <c:pt idx="7">
                  <c:v>3</c:v>
                </c:pt>
                <c:pt idx="8">
                  <c:v>4</c:v>
                </c:pt>
              </c:numCache>
            </c:numRef>
          </c:xVal>
          <c:yVal>
            <c:numRef>
              <c:f>Data!$M$21:$U$21</c:f>
              <c:numCache>
                <c:formatCode>0.0000</c:formatCode>
                <c:ptCount val="9"/>
                <c:pt idx="0">
                  <c:v>1.3739640928257558E-9</c:v>
                </c:pt>
                <c:pt idx="1">
                  <c:v>2.1983442600625718E-7</c:v>
                </c:pt>
                <c:pt idx="2">
                  <c:v>3.1543520827082728E-5</c:v>
                </c:pt>
                <c:pt idx="3">
                  <c:v>2.634847042841084E-3</c:v>
                </c:pt>
                <c:pt idx="4">
                  <c:v>3.125E-2</c:v>
                </c:pt>
                <c:pt idx="5">
                  <c:v>1.4423014097760086E-2</c:v>
                </c:pt>
                <c:pt idx="6">
                  <c:v>9.4517321390986139E-4</c:v>
                </c:pt>
                <c:pt idx="7">
                  <c:v>3.6057661843726997E-5</c:v>
                </c:pt>
                <c:pt idx="8">
                  <c:v>1.2336099395682849E-6</c:v>
                </c:pt>
              </c:numCache>
            </c:numRef>
          </c:yVal>
          <c:smooth val="1"/>
          <c:extLst>
            <c:ext xmlns:c16="http://schemas.microsoft.com/office/drawing/2014/chart" uri="{C3380CC4-5D6E-409C-BE32-E72D297353CC}">
              <c16:uniqueId val="{00000001-FD38-4F32-9554-FAC1F175C2AB}"/>
            </c:ext>
          </c:extLst>
        </c:ser>
        <c:ser>
          <c:idx val="2"/>
          <c:order val="2"/>
          <c:tx>
            <c:strRef>
              <c:f>Data!$L$22</c:f>
              <c:strCache>
                <c:ptCount val="1"/>
                <c:pt idx="0">
                  <c:v>Ex. 3</c:v>
                </c:pt>
              </c:strCache>
            </c:strRef>
          </c:tx>
          <c:marker>
            <c:symbol val="none"/>
          </c:marker>
          <c:xVal>
            <c:numRef>
              <c:f>Data!$M$19:$U$19</c:f>
              <c:numCache>
                <c:formatCode>General</c:formatCode>
                <c:ptCount val="9"/>
                <c:pt idx="0">
                  <c:v>-4</c:v>
                </c:pt>
                <c:pt idx="1">
                  <c:v>-3</c:v>
                </c:pt>
                <c:pt idx="2">
                  <c:v>-2</c:v>
                </c:pt>
                <c:pt idx="3">
                  <c:v>-1</c:v>
                </c:pt>
                <c:pt idx="4">
                  <c:v>0</c:v>
                </c:pt>
                <c:pt idx="5">
                  <c:v>1</c:v>
                </c:pt>
                <c:pt idx="6">
                  <c:v>2</c:v>
                </c:pt>
                <c:pt idx="7">
                  <c:v>3</c:v>
                </c:pt>
                <c:pt idx="8">
                  <c:v>4</c:v>
                </c:pt>
              </c:numCache>
            </c:numRef>
          </c:xVal>
          <c:yVal>
            <c:numRef>
              <c:f>Data!$M$22:$U$22</c:f>
              <c:numCache>
                <c:formatCode>0.0000</c:formatCode>
                <c:ptCount val="9"/>
                <c:pt idx="0">
                  <c:v>1.2336099395685275E-6</c:v>
                </c:pt>
                <c:pt idx="1">
                  <c:v>3.6057661843725418E-5</c:v>
                </c:pt>
                <c:pt idx="2">
                  <c:v>9.4517321390985825E-4</c:v>
                </c:pt>
                <c:pt idx="3">
                  <c:v>1.4423014097760077E-2</c:v>
                </c:pt>
                <c:pt idx="4">
                  <c:v>3.125E-2</c:v>
                </c:pt>
                <c:pt idx="5">
                  <c:v>2.6348470428410875E-3</c:v>
                </c:pt>
                <c:pt idx="6">
                  <c:v>3.1543520827082897E-5</c:v>
                </c:pt>
                <c:pt idx="7">
                  <c:v>2.1983442600627169E-7</c:v>
                </c:pt>
                <c:pt idx="8">
                  <c:v>1.3739640928253496E-9</c:v>
                </c:pt>
              </c:numCache>
            </c:numRef>
          </c:yVal>
          <c:smooth val="1"/>
          <c:extLst>
            <c:ext xmlns:c16="http://schemas.microsoft.com/office/drawing/2014/chart" uri="{C3380CC4-5D6E-409C-BE32-E72D297353CC}">
              <c16:uniqueId val="{00000002-FD38-4F32-9554-FAC1F175C2AB}"/>
            </c:ext>
          </c:extLst>
        </c:ser>
        <c:ser>
          <c:idx val="3"/>
          <c:order val="3"/>
          <c:tx>
            <c:strRef>
              <c:f>Data!$L$23</c:f>
              <c:strCache>
                <c:ptCount val="1"/>
                <c:pt idx="0">
                  <c:v>Ex. 4</c:v>
                </c:pt>
              </c:strCache>
            </c:strRef>
          </c:tx>
          <c:marker>
            <c:symbol val="none"/>
          </c:marker>
          <c:xVal>
            <c:numRef>
              <c:f>Data!$M$19:$U$19</c:f>
              <c:numCache>
                <c:formatCode>General</c:formatCode>
                <c:ptCount val="9"/>
                <c:pt idx="0">
                  <c:v>-4</c:v>
                </c:pt>
                <c:pt idx="1">
                  <c:v>-3</c:v>
                </c:pt>
                <c:pt idx="2">
                  <c:v>-2</c:v>
                </c:pt>
                <c:pt idx="3">
                  <c:v>-1</c:v>
                </c:pt>
                <c:pt idx="4">
                  <c:v>0</c:v>
                </c:pt>
                <c:pt idx="5">
                  <c:v>1</c:v>
                </c:pt>
                <c:pt idx="6">
                  <c:v>2</c:v>
                </c:pt>
                <c:pt idx="7">
                  <c:v>3</c:v>
                </c:pt>
                <c:pt idx="8">
                  <c:v>4</c:v>
                </c:pt>
              </c:numCache>
            </c:numRef>
          </c:xVal>
          <c:yVal>
            <c:numRef>
              <c:f>Data!$M$23:$U$23</c:f>
              <c:numCache>
                <c:formatCode>0.0000</c:formatCode>
                <c:ptCount val="9"/>
                <c:pt idx="0">
                  <c:v>1.3739640928257556E-9</c:v>
                </c:pt>
                <c:pt idx="1">
                  <c:v>2.1983442600625718E-7</c:v>
                </c:pt>
                <c:pt idx="2">
                  <c:v>3.1543520827082728E-5</c:v>
                </c:pt>
                <c:pt idx="3">
                  <c:v>2.634847042841084E-3</c:v>
                </c:pt>
                <c:pt idx="4">
                  <c:v>3.125E-2</c:v>
                </c:pt>
                <c:pt idx="5">
                  <c:v>1.4423014097760086E-2</c:v>
                </c:pt>
                <c:pt idx="6">
                  <c:v>9.4517321390986139E-4</c:v>
                </c:pt>
                <c:pt idx="7">
                  <c:v>3.605766184372699E-5</c:v>
                </c:pt>
                <c:pt idx="8">
                  <c:v>1.2336099395682847E-6</c:v>
                </c:pt>
              </c:numCache>
            </c:numRef>
          </c:yVal>
          <c:smooth val="1"/>
          <c:extLst>
            <c:ext xmlns:c16="http://schemas.microsoft.com/office/drawing/2014/chart" uri="{C3380CC4-5D6E-409C-BE32-E72D297353CC}">
              <c16:uniqueId val="{00000003-FD38-4F32-9554-FAC1F175C2AB}"/>
            </c:ext>
          </c:extLst>
        </c:ser>
        <c:ser>
          <c:idx val="4"/>
          <c:order val="4"/>
          <c:tx>
            <c:strRef>
              <c:f>Data!$L$24</c:f>
              <c:strCache>
                <c:ptCount val="1"/>
                <c:pt idx="0">
                  <c:v>Ex. 5</c:v>
                </c:pt>
              </c:strCache>
            </c:strRef>
          </c:tx>
          <c:marker>
            <c:symbol val="none"/>
          </c:marker>
          <c:xVal>
            <c:numRef>
              <c:f>Data!$M$19:$U$19</c:f>
              <c:numCache>
                <c:formatCode>General</c:formatCode>
                <c:ptCount val="9"/>
                <c:pt idx="0">
                  <c:v>-4</c:v>
                </c:pt>
                <c:pt idx="1">
                  <c:v>-3</c:v>
                </c:pt>
                <c:pt idx="2">
                  <c:v>-2</c:v>
                </c:pt>
                <c:pt idx="3">
                  <c:v>-1</c:v>
                </c:pt>
                <c:pt idx="4">
                  <c:v>0</c:v>
                </c:pt>
                <c:pt idx="5">
                  <c:v>1</c:v>
                </c:pt>
                <c:pt idx="6">
                  <c:v>2</c:v>
                </c:pt>
                <c:pt idx="7">
                  <c:v>3</c:v>
                </c:pt>
                <c:pt idx="8">
                  <c:v>4</c:v>
                </c:pt>
              </c:numCache>
            </c:numRef>
          </c:xVal>
          <c:yVal>
            <c:numRef>
              <c:f>Data!$M$24:$U$24</c:f>
              <c:numCache>
                <c:formatCode>0.0000</c:formatCode>
                <c:ptCount val="9"/>
                <c:pt idx="0">
                  <c:v>1.5302870606204569E-12</c:v>
                </c:pt>
                <c:pt idx="1">
                  <c:v>1.3402747817357502E-9</c:v>
                </c:pt>
                <c:pt idx="2">
                  <c:v>1.0527104360614006E-6</c:v>
                </c:pt>
                <c:pt idx="3">
                  <c:v>4.8134314312613596E-4</c:v>
                </c:pt>
                <c:pt idx="4">
                  <c:v>3.125E-2</c:v>
                </c:pt>
                <c:pt idx="5">
                  <c:v>7.8950820401278418E-2</c:v>
                </c:pt>
                <c:pt idx="6">
                  <c:v>2.8321264743714811E-2</c:v>
                </c:pt>
                <c:pt idx="7">
                  <c:v>5.91424646838286E-3</c:v>
                </c:pt>
                <c:pt idx="8">
                  <c:v>1.107593343194529E-3</c:v>
                </c:pt>
              </c:numCache>
            </c:numRef>
          </c:yVal>
          <c:smooth val="1"/>
          <c:extLst>
            <c:ext xmlns:c16="http://schemas.microsoft.com/office/drawing/2014/chart" uri="{C3380CC4-5D6E-409C-BE32-E72D297353CC}">
              <c16:uniqueId val="{00000004-FD38-4F32-9554-FAC1F175C2AB}"/>
            </c:ext>
          </c:extLst>
        </c:ser>
        <c:dLbls>
          <c:showLegendKey val="0"/>
          <c:showVal val="0"/>
          <c:showCatName val="0"/>
          <c:showSerName val="0"/>
          <c:showPercent val="0"/>
          <c:showBubbleSize val="0"/>
        </c:dLbls>
        <c:axId val="115886720"/>
        <c:axId val="115908992"/>
      </c:scatterChart>
      <c:valAx>
        <c:axId val="115886720"/>
        <c:scaling>
          <c:orientation val="minMax"/>
          <c:max val="4"/>
          <c:min val="-4"/>
        </c:scaling>
        <c:delete val="0"/>
        <c:axPos val="b"/>
        <c:numFmt formatCode="General" sourceLinked="1"/>
        <c:majorTickMark val="out"/>
        <c:minorTickMark val="none"/>
        <c:tickLblPos val="nextTo"/>
        <c:crossAx val="115908992"/>
        <c:crosses val="autoZero"/>
        <c:crossBetween val="midCat"/>
        <c:majorUnit val="1"/>
      </c:valAx>
      <c:valAx>
        <c:axId val="115908992"/>
        <c:scaling>
          <c:orientation val="minMax"/>
        </c:scaling>
        <c:delete val="0"/>
        <c:axPos val="l"/>
        <c:majorGridlines/>
        <c:numFmt formatCode="0.00" sourceLinked="0"/>
        <c:majorTickMark val="out"/>
        <c:minorTickMark val="none"/>
        <c:tickLblPos val="low"/>
        <c:crossAx val="115886720"/>
        <c:crosses val="autoZero"/>
        <c:crossBetween val="midCat"/>
      </c:valAx>
    </c:plotArea>
    <c:legend>
      <c:legendPos val="r"/>
      <c:overlay val="0"/>
    </c:legend>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261748258452946"/>
          <c:y val="5.5879998414774305E-2"/>
          <c:w val="0.63527732590753527"/>
          <c:h val="0.81803273491063211"/>
        </c:manualLayout>
      </c:layout>
      <c:scatterChart>
        <c:scatterStyle val="smoothMarker"/>
        <c:varyColors val="0"/>
        <c:ser>
          <c:idx val="0"/>
          <c:order val="0"/>
          <c:tx>
            <c:strRef>
              <c:f>Data!$A$31</c:f>
              <c:strCache>
                <c:ptCount val="1"/>
                <c:pt idx="0">
                  <c:v>Uniform</c:v>
                </c:pt>
              </c:strCache>
            </c:strRef>
          </c:tx>
          <c:marker>
            <c:symbol val="none"/>
          </c:marker>
          <c:xVal>
            <c:numRef>
              <c:f>Data!$B$30:$J$30</c:f>
              <c:numCache>
                <c:formatCode>General</c:formatCode>
                <c:ptCount val="9"/>
                <c:pt idx="0">
                  <c:v>-4</c:v>
                </c:pt>
                <c:pt idx="1">
                  <c:v>-3</c:v>
                </c:pt>
                <c:pt idx="2">
                  <c:v>-2</c:v>
                </c:pt>
                <c:pt idx="3">
                  <c:v>-1</c:v>
                </c:pt>
                <c:pt idx="4">
                  <c:v>0</c:v>
                </c:pt>
                <c:pt idx="5">
                  <c:v>1</c:v>
                </c:pt>
                <c:pt idx="6">
                  <c:v>2</c:v>
                </c:pt>
                <c:pt idx="7">
                  <c:v>3</c:v>
                </c:pt>
                <c:pt idx="8">
                  <c:v>4</c:v>
                </c:pt>
              </c:numCache>
            </c:numRef>
          </c:xVal>
          <c:yVal>
            <c:numRef>
              <c:f>Data!$B$31:$J$31</c:f>
              <c:numCache>
                <c:formatCode>0.00</c:formatCode>
                <c:ptCount val="9"/>
                <c:pt idx="0">
                  <c:v>1</c:v>
                </c:pt>
                <c:pt idx="1">
                  <c:v>1</c:v>
                </c:pt>
                <c:pt idx="2">
                  <c:v>1</c:v>
                </c:pt>
                <c:pt idx="3">
                  <c:v>1</c:v>
                </c:pt>
                <c:pt idx="4">
                  <c:v>1</c:v>
                </c:pt>
                <c:pt idx="5">
                  <c:v>1</c:v>
                </c:pt>
                <c:pt idx="6">
                  <c:v>1</c:v>
                </c:pt>
                <c:pt idx="7">
                  <c:v>1</c:v>
                </c:pt>
                <c:pt idx="8">
                  <c:v>1</c:v>
                </c:pt>
              </c:numCache>
            </c:numRef>
          </c:yVal>
          <c:smooth val="1"/>
          <c:extLst>
            <c:ext xmlns:c16="http://schemas.microsoft.com/office/drawing/2014/chart" uri="{C3380CC4-5D6E-409C-BE32-E72D297353CC}">
              <c16:uniqueId val="{00000000-1852-49D6-BF3E-3181755A1860}"/>
            </c:ext>
          </c:extLst>
        </c:ser>
        <c:ser>
          <c:idx val="1"/>
          <c:order val="1"/>
          <c:tx>
            <c:strRef>
              <c:f>Data!$A$32</c:f>
              <c:strCache>
                <c:ptCount val="1"/>
                <c:pt idx="0">
                  <c:v>Normal</c:v>
                </c:pt>
              </c:strCache>
            </c:strRef>
          </c:tx>
          <c:marker>
            <c:symbol val="none"/>
          </c:marker>
          <c:xVal>
            <c:numRef>
              <c:f>Data!$B$30:$J$30</c:f>
              <c:numCache>
                <c:formatCode>General</c:formatCode>
                <c:ptCount val="9"/>
                <c:pt idx="0">
                  <c:v>-4</c:v>
                </c:pt>
                <c:pt idx="1">
                  <c:v>-3</c:v>
                </c:pt>
                <c:pt idx="2">
                  <c:v>-2</c:v>
                </c:pt>
                <c:pt idx="3">
                  <c:v>-1</c:v>
                </c:pt>
                <c:pt idx="4">
                  <c:v>0</c:v>
                </c:pt>
                <c:pt idx="5">
                  <c:v>1</c:v>
                </c:pt>
                <c:pt idx="6">
                  <c:v>2</c:v>
                </c:pt>
                <c:pt idx="7">
                  <c:v>3</c:v>
                </c:pt>
                <c:pt idx="8">
                  <c:v>4</c:v>
                </c:pt>
              </c:numCache>
            </c:numRef>
          </c:xVal>
          <c:yVal>
            <c:numRef>
              <c:f>Data!$B$32:$J$32</c:f>
              <c:numCache>
                <c:formatCode>0.00</c:formatCode>
                <c:ptCount val="9"/>
                <c:pt idx="0">
                  <c:v>0</c:v>
                </c:pt>
                <c:pt idx="1">
                  <c:v>0.25</c:v>
                </c:pt>
                <c:pt idx="2">
                  <c:v>0.5</c:v>
                </c:pt>
                <c:pt idx="3">
                  <c:v>0.75</c:v>
                </c:pt>
                <c:pt idx="4">
                  <c:v>1</c:v>
                </c:pt>
                <c:pt idx="5">
                  <c:v>0.75</c:v>
                </c:pt>
                <c:pt idx="6">
                  <c:v>0.5</c:v>
                </c:pt>
                <c:pt idx="7">
                  <c:v>0.25</c:v>
                </c:pt>
                <c:pt idx="8">
                  <c:v>0</c:v>
                </c:pt>
              </c:numCache>
            </c:numRef>
          </c:yVal>
          <c:smooth val="1"/>
          <c:extLst>
            <c:ext xmlns:c16="http://schemas.microsoft.com/office/drawing/2014/chart" uri="{C3380CC4-5D6E-409C-BE32-E72D297353CC}">
              <c16:uniqueId val="{00000001-1852-49D6-BF3E-3181755A1860}"/>
            </c:ext>
          </c:extLst>
        </c:ser>
        <c:ser>
          <c:idx val="2"/>
          <c:order val="2"/>
          <c:tx>
            <c:strRef>
              <c:f>Data!$A$33</c:f>
              <c:strCache>
                <c:ptCount val="1"/>
                <c:pt idx="0">
                  <c:v>Pos. Skewed</c:v>
                </c:pt>
              </c:strCache>
            </c:strRef>
          </c:tx>
          <c:marker>
            <c:symbol val="none"/>
          </c:marker>
          <c:xVal>
            <c:numRef>
              <c:f>Data!$B$30:$J$30</c:f>
              <c:numCache>
                <c:formatCode>General</c:formatCode>
                <c:ptCount val="9"/>
                <c:pt idx="0">
                  <c:v>-4</c:v>
                </c:pt>
                <c:pt idx="1">
                  <c:v>-3</c:v>
                </c:pt>
                <c:pt idx="2">
                  <c:v>-2</c:v>
                </c:pt>
                <c:pt idx="3">
                  <c:v>-1</c:v>
                </c:pt>
                <c:pt idx="4">
                  <c:v>0</c:v>
                </c:pt>
                <c:pt idx="5">
                  <c:v>1</c:v>
                </c:pt>
                <c:pt idx="6">
                  <c:v>2</c:v>
                </c:pt>
                <c:pt idx="7">
                  <c:v>3</c:v>
                </c:pt>
                <c:pt idx="8">
                  <c:v>4</c:v>
                </c:pt>
              </c:numCache>
            </c:numRef>
          </c:xVal>
          <c:yVal>
            <c:numRef>
              <c:f>Data!$B$33:$J$33</c:f>
              <c:numCache>
                <c:formatCode>0.00</c:formatCode>
                <c:ptCount val="9"/>
                <c:pt idx="0">
                  <c:v>0</c:v>
                </c:pt>
                <c:pt idx="1">
                  <c:v>0.75</c:v>
                </c:pt>
                <c:pt idx="2">
                  <c:v>1</c:v>
                </c:pt>
                <c:pt idx="3">
                  <c:v>0.75</c:v>
                </c:pt>
                <c:pt idx="4">
                  <c:v>0.5</c:v>
                </c:pt>
                <c:pt idx="5">
                  <c:v>0.3</c:v>
                </c:pt>
                <c:pt idx="6">
                  <c:v>0.2</c:v>
                </c:pt>
                <c:pt idx="7">
                  <c:v>0.1</c:v>
                </c:pt>
                <c:pt idx="8">
                  <c:v>0</c:v>
                </c:pt>
              </c:numCache>
            </c:numRef>
          </c:yVal>
          <c:smooth val="1"/>
          <c:extLst>
            <c:ext xmlns:c16="http://schemas.microsoft.com/office/drawing/2014/chart" uri="{C3380CC4-5D6E-409C-BE32-E72D297353CC}">
              <c16:uniqueId val="{00000002-1852-49D6-BF3E-3181755A1860}"/>
            </c:ext>
          </c:extLst>
        </c:ser>
        <c:ser>
          <c:idx val="3"/>
          <c:order val="3"/>
          <c:tx>
            <c:strRef>
              <c:f>Data!$A$34</c:f>
              <c:strCache>
                <c:ptCount val="1"/>
                <c:pt idx="0">
                  <c:v>Neg. Skewed</c:v>
                </c:pt>
              </c:strCache>
            </c:strRef>
          </c:tx>
          <c:marker>
            <c:symbol val="none"/>
          </c:marker>
          <c:xVal>
            <c:numRef>
              <c:f>Data!$B$30:$J$30</c:f>
              <c:numCache>
                <c:formatCode>General</c:formatCode>
                <c:ptCount val="9"/>
                <c:pt idx="0">
                  <c:v>-4</c:v>
                </c:pt>
                <c:pt idx="1">
                  <c:v>-3</c:v>
                </c:pt>
                <c:pt idx="2">
                  <c:v>-2</c:v>
                </c:pt>
                <c:pt idx="3">
                  <c:v>-1</c:v>
                </c:pt>
                <c:pt idx="4">
                  <c:v>0</c:v>
                </c:pt>
                <c:pt idx="5">
                  <c:v>1</c:v>
                </c:pt>
                <c:pt idx="6">
                  <c:v>2</c:v>
                </c:pt>
                <c:pt idx="7">
                  <c:v>3</c:v>
                </c:pt>
                <c:pt idx="8">
                  <c:v>4</c:v>
                </c:pt>
              </c:numCache>
            </c:numRef>
          </c:xVal>
          <c:yVal>
            <c:numRef>
              <c:f>Data!$B$34:$J$34</c:f>
              <c:numCache>
                <c:formatCode>0.00</c:formatCode>
                <c:ptCount val="9"/>
                <c:pt idx="0">
                  <c:v>0</c:v>
                </c:pt>
                <c:pt idx="1">
                  <c:v>0.1</c:v>
                </c:pt>
                <c:pt idx="2">
                  <c:v>0.2</c:v>
                </c:pt>
                <c:pt idx="3">
                  <c:v>0.3</c:v>
                </c:pt>
                <c:pt idx="4">
                  <c:v>0.5</c:v>
                </c:pt>
                <c:pt idx="5">
                  <c:v>0.75</c:v>
                </c:pt>
                <c:pt idx="6">
                  <c:v>1</c:v>
                </c:pt>
                <c:pt idx="7">
                  <c:v>0.75</c:v>
                </c:pt>
                <c:pt idx="8">
                  <c:v>0</c:v>
                </c:pt>
              </c:numCache>
            </c:numRef>
          </c:yVal>
          <c:smooth val="1"/>
          <c:extLst>
            <c:ext xmlns:c16="http://schemas.microsoft.com/office/drawing/2014/chart" uri="{C3380CC4-5D6E-409C-BE32-E72D297353CC}">
              <c16:uniqueId val="{00000003-1852-49D6-BF3E-3181755A1860}"/>
            </c:ext>
          </c:extLst>
        </c:ser>
        <c:dLbls>
          <c:showLegendKey val="0"/>
          <c:showVal val="0"/>
          <c:showCatName val="0"/>
          <c:showSerName val="0"/>
          <c:showPercent val="0"/>
          <c:showBubbleSize val="0"/>
        </c:dLbls>
        <c:axId val="115820416"/>
        <c:axId val="115821952"/>
      </c:scatterChart>
      <c:valAx>
        <c:axId val="115820416"/>
        <c:scaling>
          <c:orientation val="minMax"/>
          <c:max val="4"/>
          <c:min val="-4"/>
        </c:scaling>
        <c:delete val="0"/>
        <c:axPos val="b"/>
        <c:numFmt formatCode="General" sourceLinked="1"/>
        <c:majorTickMark val="out"/>
        <c:minorTickMark val="none"/>
        <c:tickLblPos val="low"/>
        <c:crossAx val="115821952"/>
        <c:crosses val="autoZero"/>
        <c:crossBetween val="midCat"/>
        <c:majorUnit val="1"/>
      </c:valAx>
      <c:valAx>
        <c:axId val="115821952"/>
        <c:scaling>
          <c:orientation val="minMax"/>
          <c:min val="0"/>
        </c:scaling>
        <c:delete val="0"/>
        <c:axPos val="l"/>
        <c:majorGridlines/>
        <c:numFmt formatCode="0.00" sourceLinked="1"/>
        <c:majorTickMark val="out"/>
        <c:minorTickMark val="none"/>
        <c:tickLblPos val="low"/>
        <c:crossAx val="115820416"/>
        <c:crosses val="autoZero"/>
        <c:crossBetween val="midCat"/>
      </c:valAx>
    </c:plotArea>
    <c:legend>
      <c:legendPos val="r"/>
      <c:layout>
        <c:manualLayout>
          <c:xMode val="edge"/>
          <c:yMode val="edge"/>
          <c:x val="0.73758033682004709"/>
          <c:y val="0.11728873634385446"/>
          <c:w val="0.21582470483353136"/>
          <c:h val="0.64006640195616549"/>
        </c:manualLayout>
      </c:layout>
      <c:overlay val="0"/>
    </c:legend>
    <c:plotVisOnly val="1"/>
    <c:dispBlanksAs val="gap"/>
    <c:showDLblsOverMax val="0"/>
  </c:chart>
  <c:printSettings>
    <c:headerFooter/>
    <c:pageMargins b="0.75000000000000133" l="0.70000000000000062" r="0.70000000000000062" t="0.75000000000000133"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smoothMarker"/>
        <c:varyColors val="0"/>
        <c:ser>
          <c:idx val="0"/>
          <c:order val="0"/>
          <c:tx>
            <c:strRef>
              <c:f>Data!$Y$20</c:f>
              <c:strCache>
                <c:ptCount val="1"/>
                <c:pt idx="0">
                  <c:v>Ex. 1</c:v>
                </c:pt>
              </c:strCache>
            </c:strRef>
          </c:tx>
          <c:marker>
            <c:symbol val="none"/>
          </c:marker>
          <c:xVal>
            <c:numRef>
              <c:f>Data!$Z$19:$AH$19</c:f>
              <c:numCache>
                <c:formatCode>General</c:formatCode>
                <c:ptCount val="9"/>
                <c:pt idx="0">
                  <c:v>-4</c:v>
                </c:pt>
                <c:pt idx="1">
                  <c:v>-3</c:v>
                </c:pt>
                <c:pt idx="2">
                  <c:v>-2</c:v>
                </c:pt>
                <c:pt idx="3">
                  <c:v>-1</c:v>
                </c:pt>
                <c:pt idx="4">
                  <c:v>0</c:v>
                </c:pt>
                <c:pt idx="5">
                  <c:v>1</c:v>
                </c:pt>
                <c:pt idx="6">
                  <c:v>2</c:v>
                </c:pt>
                <c:pt idx="7">
                  <c:v>3</c:v>
                </c:pt>
                <c:pt idx="8">
                  <c:v>4</c:v>
                </c:pt>
              </c:numCache>
            </c:numRef>
          </c:xVal>
          <c:yVal>
            <c:numRef>
              <c:f>Data!$Z$20:$AH$20</c:f>
              <c:numCache>
                <c:formatCode>0.0000</c:formatCode>
                <c:ptCount val="9"/>
                <c:pt idx="0">
                  <c:v>0</c:v>
                </c:pt>
                <c:pt idx="1">
                  <c:v>5.4958606501564296E-8</c:v>
                </c:pt>
                <c:pt idx="2">
                  <c:v>1.5771760413541367E-5</c:v>
                </c:pt>
                <c:pt idx="3">
                  <c:v>1.976135282130813E-3</c:v>
                </c:pt>
                <c:pt idx="4">
                  <c:v>3.125E-2</c:v>
                </c:pt>
                <c:pt idx="5">
                  <c:v>1.0817260573320065E-2</c:v>
                </c:pt>
                <c:pt idx="6">
                  <c:v>4.7258660695493075E-4</c:v>
                </c:pt>
                <c:pt idx="7">
                  <c:v>9.0144154609317492E-6</c:v>
                </c:pt>
                <c:pt idx="8">
                  <c:v>0</c:v>
                </c:pt>
              </c:numCache>
            </c:numRef>
          </c:yVal>
          <c:smooth val="1"/>
          <c:extLst>
            <c:ext xmlns:c16="http://schemas.microsoft.com/office/drawing/2014/chart" uri="{C3380CC4-5D6E-409C-BE32-E72D297353CC}">
              <c16:uniqueId val="{00000000-0852-40E9-910A-0A7C37FDEF81}"/>
            </c:ext>
          </c:extLst>
        </c:ser>
        <c:ser>
          <c:idx val="1"/>
          <c:order val="1"/>
          <c:tx>
            <c:strRef>
              <c:f>Data!$Y$21</c:f>
              <c:strCache>
                <c:ptCount val="1"/>
                <c:pt idx="0">
                  <c:v>Ex. 2</c:v>
                </c:pt>
              </c:strCache>
            </c:strRef>
          </c:tx>
          <c:marker>
            <c:symbol val="none"/>
          </c:marker>
          <c:xVal>
            <c:numRef>
              <c:f>Data!$Z$19:$AH$19</c:f>
              <c:numCache>
                <c:formatCode>General</c:formatCode>
                <c:ptCount val="9"/>
                <c:pt idx="0">
                  <c:v>-4</c:v>
                </c:pt>
                <c:pt idx="1">
                  <c:v>-3</c:v>
                </c:pt>
                <c:pt idx="2">
                  <c:v>-2</c:v>
                </c:pt>
                <c:pt idx="3">
                  <c:v>-1</c:v>
                </c:pt>
                <c:pt idx="4">
                  <c:v>0</c:v>
                </c:pt>
                <c:pt idx="5">
                  <c:v>1</c:v>
                </c:pt>
                <c:pt idx="6">
                  <c:v>2</c:v>
                </c:pt>
                <c:pt idx="7">
                  <c:v>3</c:v>
                </c:pt>
                <c:pt idx="8">
                  <c:v>4</c:v>
                </c:pt>
              </c:numCache>
            </c:numRef>
          </c:xVal>
          <c:yVal>
            <c:numRef>
              <c:f>Data!$Z$21:$AH$21</c:f>
              <c:numCache>
                <c:formatCode>0.0000</c:formatCode>
                <c:ptCount val="9"/>
                <c:pt idx="0">
                  <c:v>0</c:v>
                </c:pt>
                <c:pt idx="1">
                  <c:v>5.4958606501564296E-8</c:v>
                </c:pt>
                <c:pt idx="2">
                  <c:v>1.5771760413541364E-5</c:v>
                </c:pt>
                <c:pt idx="3">
                  <c:v>1.976135282130813E-3</c:v>
                </c:pt>
                <c:pt idx="4">
                  <c:v>3.125E-2</c:v>
                </c:pt>
                <c:pt idx="5">
                  <c:v>1.0817260573320064E-2</c:v>
                </c:pt>
                <c:pt idx="6">
                  <c:v>4.725866069549307E-4</c:v>
                </c:pt>
                <c:pt idx="7">
                  <c:v>9.0144154609317492E-6</c:v>
                </c:pt>
                <c:pt idx="8">
                  <c:v>0</c:v>
                </c:pt>
              </c:numCache>
            </c:numRef>
          </c:yVal>
          <c:smooth val="1"/>
          <c:extLst>
            <c:ext xmlns:c16="http://schemas.microsoft.com/office/drawing/2014/chart" uri="{C3380CC4-5D6E-409C-BE32-E72D297353CC}">
              <c16:uniqueId val="{00000001-0852-40E9-910A-0A7C37FDEF81}"/>
            </c:ext>
          </c:extLst>
        </c:ser>
        <c:ser>
          <c:idx val="2"/>
          <c:order val="2"/>
          <c:tx>
            <c:strRef>
              <c:f>Data!$Y$22</c:f>
              <c:strCache>
                <c:ptCount val="1"/>
                <c:pt idx="0">
                  <c:v>Ex. 3</c:v>
                </c:pt>
              </c:strCache>
            </c:strRef>
          </c:tx>
          <c:marker>
            <c:symbol val="none"/>
          </c:marker>
          <c:xVal>
            <c:numRef>
              <c:f>Data!$Z$19:$AH$19</c:f>
              <c:numCache>
                <c:formatCode>General</c:formatCode>
                <c:ptCount val="9"/>
                <c:pt idx="0">
                  <c:v>-4</c:v>
                </c:pt>
                <c:pt idx="1">
                  <c:v>-3</c:v>
                </c:pt>
                <c:pt idx="2">
                  <c:v>-2</c:v>
                </c:pt>
                <c:pt idx="3">
                  <c:v>-1</c:v>
                </c:pt>
                <c:pt idx="4">
                  <c:v>0</c:v>
                </c:pt>
                <c:pt idx="5">
                  <c:v>1</c:v>
                </c:pt>
                <c:pt idx="6">
                  <c:v>2</c:v>
                </c:pt>
                <c:pt idx="7">
                  <c:v>3</c:v>
                </c:pt>
                <c:pt idx="8">
                  <c:v>4</c:v>
                </c:pt>
              </c:numCache>
            </c:numRef>
          </c:xVal>
          <c:yVal>
            <c:numRef>
              <c:f>Data!$Z$22:$AH$22</c:f>
              <c:numCache>
                <c:formatCode>0.0000</c:formatCode>
                <c:ptCount val="9"/>
                <c:pt idx="0">
                  <c:v>0</c:v>
                </c:pt>
                <c:pt idx="1">
                  <c:v>9.0144154609313544E-6</c:v>
                </c:pt>
                <c:pt idx="2">
                  <c:v>4.7258660695492912E-4</c:v>
                </c:pt>
                <c:pt idx="3">
                  <c:v>1.0817260573320059E-2</c:v>
                </c:pt>
                <c:pt idx="4">
                  <c:v>3.125E-2</c:v>
                </c:pt>
                <c:pt idx="5">
                  <c:v>1.9761352821308156E-3</c:v>
                </c:pt>
                <c:pt idx="6">
                  <c:v>1.5771760413541449E-5</c:v>
                </c:pt>
                <c:pt idx="7">
                  <c:v>5.4958606501567922E-8</c:v>
                </c:pt>
                <c:pt idx="8">
                  <c:v>0</c:v>
                </c:pt>
              </c:numCache>
            </c:numRef>
          </c:yVal>
          <c:smooth val="1"/>
          <c:extLst>
            <c:ext xmlns:c16="http://schemas.microsoft.com/office/drawing/2014/chart" uri="{C3380CC4-5D6E-409C-BE32-E72D297353CC}">
              <c16:uniqueId val="{00000002-0852-40E9-910A-0A7C37FDEF81}"/>
            </c:ext>
          </c:extLst>
        </c:ser>
        <c:ser>
          <c:idx val="3"/>
          <c:order val="3"/>
          <c:tx>
            <c:strRef>
              <c:f>Data!$Y$23</c:f>
              <c:strCache>
                <c:ptCount val="1"/>
                <c:pt idx="0">
                  <c:v>Ex. 4</c:v>
                </c:pt>
              </c:strCache>
            </c:strRef>
          </c:tx>
          <c:marker>
            <c:symbol val="none"/>
          </c:marker>
          <c:xVal>
            <c:numRef>
              <c:f>Data!$Z$19:$AH$19</c:f>
              <c:numCache>
                <c:formatCode>General</c:formatCode>
                <c:ptCount val="9"/>
                <c:pt idx="0">
                  <c:v>-4</c:v>
                </c:pt>
                <c:pt idx="1">
                  <c:v>-3</c:v>
                </c:pt>
                <c:pt idx="2">
                  <c:v>-2</c:v>
                </c:pt>
                <c:pt idx="3">
                  <c:v>-1</c:v>
                </c:pt>
                <c:pt idx="4">
                  <c:v>0</c:v>
                </c:pt>
                <c:pt idx="5">
                  <c:v>1</c:v>
                </c:pt>
                <c:pt idx="6">
                  <c:v>2</c:v>
                </c:pt>
                <c:pt idx="7">
                  <c:v>3</c:v>
                </c:pt>
                <c:pt idx="8">
                  <c:v>4</c:v>
                </c:pt>
              </c:numCache>
            </c:numRef>
          </c:xVal>
          <c:yVal>
            <c:numRef>
              <c:f>Data!$Z$23:$AH$23</c:f>
              <c:numCache>
                <c:formatCode>0.0000</c:formatCode>
                <c:ptCount val="9"/>
                <c:pt idx="0">
                  <c:v>0</c:v>
                </c:pt>
                <c:pt idx="1">
                  <c:v>5.4958606501564296E-8</c:v>
                </c:pt>
                <c:pt idx="2">
                  <c:v>1.5771760413541364E-5</c:v>
                </c:pt>
                <c:pt idx="3">
                  <c:v>1.976135282130813E-3</c:v>
                </c:pt>
                <c:pt idx="4">
                  <c:v>3.125E-2</c:v>
                </c:pt>
                <c:pt idx="5">
                  <c:v>1.0817260573320064E-2</c:v>
                </c:pt>
                <c:pt idx="6">
                  <c:v>4.725866069549307E-4</c:v>
                </c:pt>
                <c:pt idx="7">
                  <c:v>9.0144154609317475E-6</c:v>
                </c:pt>
                <c:pt idx="8">
                  <c:v>0</c:v>
                </c:pt>
              </c:numCache>
            </c:numRef>
          </c:yVal>
          <c:smooth val="1"/>
          <c:extLst>
            <c:ext xmlns:c16="http://schemas.microsoft.com/office/drawing/2014/chart" uri="{C3380CC4-5D6E-409C-BE32-E72D297353CC}">
              <c16:uniqueId val="{00000003-0852-40E9-910A-0A7C37FDEF81}"/>
            </c:ext>
          </c:extLst>
        </c:ser>
        <c:ser>
          <c:idx val="4"/>
          <c:order val="4"/>
          <c:tx>
            <c:strRef>
              <c:f>Data!$Y$24</c:f>
              <c:strCache>
                <c:ptCount val="1"/>
                <c:pt idx="0">
                  <c:v>Ex. 5</c:v>
                </c:pt>
              </c:strCache>
            </c:strRef>
          </c:tx>
          <c:marker>
            <c:symbol val="none"/>
          </c:marker>
          <c:xVal>
            <c:numRef>
              <c:f>Data!$Z$19:$AH$19</c:f>
              <c:numCache>
                <c:formatCode>General</c:formatCode>
                <c:ptCount val="9"/>
                <c:pt idx="0">
                  <c:v>-4</c:v>
                </c:pt>
                <c:pt idx="1">
                  <c:v>-3</c:v>
                </c:pt>
                <c:pt idx="2">
                  <c:v>-2</c:v>
                </c:pt>
                <c:pt idx="3">
                  <c:v>-1</c:v>
                </c:pt>
                <c:pt idx="4">
                  <c:v>0</c:v>
                </c:pt>
                <c:pt idx="5">
                  <c:v>1</c:v>
                </c:pt>
                <c:pt idx="6">
                  <c:v>2</c:v>
                </c:pt>
                <c:pt idx="7">
                  <c:v>3</c:v>
                </c:pt>
                <c:pt idx="8">
                  <c:v>4</c:v>
                </c:pt>
              </c:numCache>
            </c:numRef>
          </c:xVal>
          <c:yVal>
            <c:numRef>
              <c:f>Data!$Z$24:$AH$24</c:f>
              <c:numCache>
                <c:formatCode>0.0000</c:formatCode>
                <c:ptCount val="9"/>
                <c:pt idx="0">
                  <c:v>0</c:v>
                </c:pt>
                <c:pt idx="1">
                  <c:v>3.3506869543393754E-10</c:v>
                </c:pt>
                <c:pt idx="2">
                  <c:v>5.2635521803070031E-7</c:v>
                </c:pt>
                <c:pt idx="3">
                  <c:v>3.6100735734460198E-4</c:v>
                </c:pt>
                <c:pt idx="4">
                  <c:v>3.125E-2</c:v>
                </c:pt>
                <c:pt idx="5">
                  <c:v>5.921311530095881E-2</c:v>
                </c:pt>
                <c:pt idx="6">
                  <c:v>1.4160632371857405E-2</c:v>
                </c:pt>
                <c:pt idx="7">
                  <c:v>1.478561617095715E-3</c:v>
                </c:pt>
                <c:pt idx="8">
                  <c:v>0</c:v>
                </c:pt>
              </c:numCache>
            </c:numRef>
          </c:yVal>
          <c:smooth val="1"/>
          <c:extLst>
            <c:ext xmlns:c16="http://schemas.microsoft.com/office/drawing/2014/chart" uri="{C3380CC4-5D6E-409C-BE32-E72D297353CC}">
              <c16:uniqueId val="{00000004-0852-40E9-910A-0A7C37FDEF81}"/>
            </c:ext>
          </c:extLst>
        </c:ser>
        <c:dLbls>
          <c:showLegendKey val="0"/>
          <c:showVal val="0"/>
          <c:showCatName val="0"/>
          <c:showSerName val="0"/>
          <c:showPercent val="0"/>
          <c:showBubbleSize val="0"/>
        </c:dLbls>
        <c:axId val="115861376"/>
        <c:axId val="115862912"/>
      </c:scatterChart>
      <c:valAx>
        <c:axId val="115861376"/>
        <c:scaling>
          <c:orientation val="minMax"/>
          <c:max val="4"/>
          <c:min val="-4"/>
        </c:scaling>
        <c:delete val="0"/>
        <c:axPos val="b"/>
        <c:numFmt formatCode="General" sourceLinked="1"/>
        <c:majorTickMark val="out"/>
        <c:minorTickMark val="none"/>
        <c:tickLblPos val="nextTo"/>
        <c:crossAx val="115862912"/>
        <c:crosses val="autoZero"/>
        <c:crossBetween val="midCat"/>
        <c:majorUnit val="1"/>
      </c:valAx>
      <c:valAx>
        <c:axId val="115862912"/>
        <c:scaling>
          <c:orientation val="minMax"/>
          <c:min val="0"/>
        </c:scaling>
        <c:delete val="0"/>
        <c:axPos val="l"/>
        <c:majorGridlines/>
        <c:numFmt formatCode="0.00" sourceLinked="0"/>
        <c:majorTickMark val="out"/>
        <c:minorTickMark val="none"/>
        <c:tickLblPos val="low"/>
        <c:crossAx val="115861376"/>
        <c:crosses val="autoZero"/>
        <c:crossBetween val="midCat"/>
      </c:valAx>
    </c:plotArea>
    <c:legend>
      <c:legendPos val="r"/>
      <c:overlay val="0"/>
    </c:legend>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smoothMarker"/>
        <c:varyColors val="0"/>
        <c:ser>
          <c:idx val="0"/>
          <c:order val="0"/>
          <c:tx>
            <c:strRef>
              <c:f>Data!$Y$28</c:f>
              <c:strCache>
                <c:ptCount val="1"/>
                <c:pt idx="0">
                  <c:v>Ex. 1</c:v>
                </c:pt>
              </c:strCache>
            </c:strRef>
          </c:tx>
          <c:marker>
            <c:symbol val="none"/>
          </c:marker>
          <c:xVal>
            <c:numRef>
              <c:f>Data!$Z$27:$AH$27</c:f>
              <c:numCache>
                <c:formatCode>General</c:formatCode>
                <c:ptCount val="9"/>
                <c:pt idx="0">
                  <c:v>-4</c:v>
                </c:pt>
                <c:pt idx="1">
                  <c:v>-3</c:v>
                </c:pt>
                <c:pt idx="2">
                  <c:v>-2</c:v>
                </c:pt>
                <c:pt idx="3">
                  <c:v>-1</c:v>
                </c:pt>
                <c:pt idx="4">
                  <c:v>0</c:v>
                </c:pt>
                <c:pt idx="5">
                  <c:v>1</c:v>
                </c:pt>
                <c:pt idx="6">
                  <c:v>2</c:v>
                </c:pt>
                <c:pt idx="7">
                  <c:v>3</c:v>
                </c:pt>
                <c:pt idx="8">
                  <c:v>4</c:v>
                </c:pt>
              </c:numCache>
            </c:numRef>
          </c:xVal>
          <c:yVal>
            <c:numRef>
              <c:f>Data!$Z$28:$AH$28</c:f>
              <c:numCache>
                <c:formatCode>0.0000</c:formatCode>
                <c:ptCount val="9"/>
                <c:pt idx="0">
                  <c:v>0</c:v>
                </c:pt>
                <c:pt idx="1">
                  <c:v>1.6487581950469289E-7</c:v>
                </c:pt>
                <c:pt idx="2">
                  <c:v>3.1543520827082735E-5</c:v>
                </c:pt>
                <c:pt idx="3">
                  <c:v>1.976135282130813E-3</c:v>
                </c:pt>
                <c:pt idx="4">
                  <c:v>1.5625E-2</c:v>
                </c:pt>
                <c:pt idx="5">
                  <c:v>4.3269042293280265E-3</c:v>
                </c:pt>
                <c:pt idx="6">
                  <c:v>1.8903464278197232E-4</c:v>
                </c:pt>
                <c:pt idx="7">
                  <c:v>3.6057661843727E-6</c:v>
                </c:pt>
                <c:pt idx="8">
                  <c:v>0</c:v>
                </c:pt>
              </c:numCache>
            </c:numRef>
          </c:yVal>
          <c:smooth val="1"/>
          <c:extLst>
            <c:ext xmlns:c16="http://schemas.microsoft.com/office/drawing/2014/chart" uri="{C3380CC4-5D6E-409C-BE32-E72D297353CC}">
              <c16:uniqueId val="{00000000-7C37-4AE6-BB8C-D54C06FEB48D}"/>
            </c:ext>
          </c:extLst>
        </c:ser>
        <c:ser>
          <c:idx val="1"/>
          <c:order val="1"/>
          <c:tx>
            <c:strRef>
              <c:f>Data!$Y$29</c:f>
              <c:strCache>
                <c:ptCount val="1"/>
                <c:pt idx="0">
                  <c:v>Ex. 2</c:v>
                </c:pt>
              </c:strCache>
            </c:strRef>
          </c:tx>
          <c:marker>
            <c:symbol val="none"/>
          </c:marker>
          <c:xVal>
            <c:numRef>
              <c:f>Data!$Z$27:$AH$27</c:f>
              <c:numCache>
                <c:formatCode>General</c:formatCode>
                <c:ptCount val="9"/>
                <c:pt idx="0">
                  <c:v>-4</c:v>
                </c:pt>
                <c:pt idx="1">
                  <c:v>-3</c:v>
                </c:pt>
                <c:pt idx="2">
                  <c:v>-2</c:v>
                </c:pt>
                <c:pt idx="3">
                  <c:v>-1</c:v>
                </c:pt>
                <c:pt idx="4">
                  <c:v>0</c:v>
                </c:pt>
                <c:pt idx="5">
                  <c:v>1</c:v>
                </c:pt>
                <c:pt idx="6">
                  <c:v>2</c:v>
                </c:pt>
                <c:pt idx="7">
                  <c:v>3</c:v>
                </c:pt>
                <c:pt idx="8">
                  <c:v>4</c:v>
                </c:pt>
              </c:numCache>
            </c:numRef>
          </c:xVal>
          <c:yVal>
            <c:numRef>
              <c:f>Data!$Z$29:$AH$29</c:f>
              <c:numCache>
                <c:formatCode>0.0000</c:formatCode>
                <c:ptCount val="9"/>
                <c:pt idx="0">
                  <c:v>0</c:v>
                </c:pt>
                <c:pt idx="1">
                  <c:v>1.6487581950469289E-7</c:v>
                </c:pt>
                <c:pt idx="2">
                  <c:v>3.1543520827082728E-5</c:v>
                </c:pt>
                <c:pt idx="3">
                  <c:v>1.976135282130813E-3</c:v>
                </c:pt>
                <c:pt idx="4">
                  <c:v>1.5625E-2</c:v>
                </c:pt>
                <c:pt idx="5">
                  <c:v>4.3269042293280257E-3</c:v>
                </c:pt>
                <c:pt idx="6">
                  <c:v>1.8903464278197229E-4</c:v>
                </c:pt>
                <c:pt idx="7">
                  <c:v>3.6057661843727E-6</c:v>
                </c:pt>
                <c:pt idx="8">
                  <c:v>0</c:v>
                </c:pt>
              </c:numCache>
            </c:numRef>
          </c:yVal>
          <c:smooth val="1"/>
          <c:extLst>
            <c:ext xmlns:c16="http://schemas.microsoft.com/office/drawing/2014/chart" uri="{C3380CC4-5D6E-409C-BE32-E72D297353CC}">
              <c16:uniqueId val="{00000001-7C37-4AE6-BB8C-D54C06FEB48D}"/>
            </c:ext>
          </c:extLst>
        </c:ser>
        <c:ser>
          <c:idx val="2"/>
          <c:order val="2"/>
          <c:tx>
            <c:strRef>
              <c:f>Data!$Y$30</c:f>
              <c:strCache>
                <c:ptCount val="1"/>
                <c:pt idx="0">
                  <c:v>Ex. 3</c:v>
                </c:pt>
              </c:strCache>
            </c:strRef>
          </c:tx>
          <c:marker>
            <c:symbol val="none"/>
          </c:marker>
          <c:xVal>
            <c:numRef>
              <c:f>Data!$Z$27:$AH$27</c:f>
              <c:numCache>
                <c:formatCode>General</c:formatCode>
                <c:ptCount val="9"/>
                <c:pt idx="0">
                  <c:v>-4</c:v>
                </c:pt>
                <c:pt idx="1">
                  <c:v>-3</c:v>
                </c:pt>
                <c:pt idx="2">
                  <c:v>-2</c:v>
                </c:pt>
                <c:pt idx="3">
                  <c:v>-1</c:v>
                </c:pt>
                <c:pt idx="4">
                  <c:v>0</c:v>
                </c:pt>
                <c:pt idx="5">
                  <c:v>1</c:v>
                </c:pt>
                <c:pt idx="6">
                  <c:v>2</c:v>
                </c:pt>
                <c:pt idx="7">
                  <c:v>3</c:v>
                </c:pt>
                <c:pt idx="8">
                  <c:v>4</c:v>
                </c:pt>
              </c:numCache>
            </c:numRef>
          </c:xVal>
          <c:yVal>
            <c:numRef>
              <c:f>Data!$Z$30:$AH$30</c:f>
              <c:numCache>
                <c:formatCode>0.0000</c:formatCode>
                <c:ptCount val="9"/>
                <c:pt idx="0">
                  <c:v>0</c:v>
                </c:pt>
                <c:pt idx="1">
                  <c:v>2.7043246382794062E-5</c:v>
                </c:pt>
                <c:pt idx="2">
                  <c:v>9.4517321390985825E-4</c:v>
                </c:pt>
                <c:pt idx="3">
                  <c:v>1.0817260573320059E-2</c:v>
                </c:pt>
                <c:pt idx="4">
                  <c:v>1.5625E-2</c:v>
                </c:pt>
                <c:pt idx="5">
                  <c:v>7.9045411285232623E-4</c:v>
                </c:pt>
                <c:pt idx="6">
                  <c:v>6.3087041654165801E-6</c:v>
                </c:pt>
                <c:pt idx="7">
                  <c:v>2.198344260062717E-8</c:v>
                </c:pt>
                <c:pt idx="8">
                  <c:v>0</c:v>
                </c:pt>
              </c:numCache>
            </c:numRef>
          </c:yVal>
          <c:smooth val="1"/>
          <c:extLst>
            <c:ext xmlns:c16="http://schemas.microsoft.com/office/drawing/2014/chart" uri="{C3380CC4-5D6E-409C-BE32-E72D297353CC}">
              <c16:uniqueId val="{00000002-7C37-4AE6-BB8C-D54C06FEB48D}"/>
            </c:ext>
          </c:extLst>
        </c:ser>
        <c:ser>
          <c:idx val="3"/>
          <c:order val="3"/>
          <c:tx>
            <c:strRef>
              <c:f>Data!$Y$31</c:f>
              <c:strCache>
                <c:ptCount val="1"/>
                <c:pt idx="0">
                  <c:v>Ex. 4</c:v>
                </c:pt>
              </c:strCache>
            </c:strRef>
          </c:tx>
          <c:marker>
            <c:symbol val="none"/>
          </c:marker>
          <c:xVal>
            <c:numRef>
              <c:f>Data!$Z$27:$AH$27</c:f>
              <c:numCache>
                <c:formatCode>General</c:formatCode>
                <c:ptCount val="9"/>
                <c:pt idx="0">
                  <c:v>-4</c:v>
                </c:pt>
                <c:pt idx="1">
                  <c:v>-3</c:v>
                </c:pt>
                <c:pt idx="2">
                  <c:v>-2</c:v>
                </c:pt>
                <c:pt idx="3">
                  <c:v>-1</c:v>
                </c:pt>
                <c:pt idx="4">
                  <c:v>0</c:v>
                </c:pt>
                <c:pt idx="5">
                  <c:v>1</c:v>
                </c:pt>
                <c:pt idx="6">
                  <c:v>2</c:v>
                </c:pt>
                <c:pt idx="7">
                  <c:v>3</c:v>
                </c:pt>
                <c:pt idx="8">
                  <c:v>4</c:v>
                </c:pt>
              </c:numCache>
            </c:numRef>
          </c:xVal>
          <c:yVal>
            <c:numRef>
              <c:f>Data!$Z$31:$AH$31</c:f>
              <c:numCache>
                <c:formatCode>0.0000</c:formatCode>
                <c:ptCount val="9"/>
                <c:pt idx="0">
                  <c:v>0</c:v>
                </c:pt>
                <c:pt idx="1">
                  <c:v>1.6487581950469289E-7</c:v>
                </c:pt>
                <c:pt idx="2">
                  <c:v>3.1543520827082728E-5</c:v>
                </c:pt>
                <c:pt idx="3">
                  <c:v>1.976135282130813E-3</c:v>
                </c:pt>
                <c:pt idx="4">
                  <c:v>1.5625E-2</c:v>
                </c:pt>
                <c:pt idx="5">
                  <c:v>4.3269042293280257E-3</c:v>
                </c:pt>
                <c:pt idx="6">
                  <c:v>1.8903464278197229E-4</c:v>
                </c:pt>
                <c:pt idx="7">
                  <c:v>3.6057661843726992E-6</c:v>
                </c:pt>
                <c:pt idx="8">
                  <c:v>0</c:v>
                </c:pt>
              </c:numCache>
            </c:numRef>
          </c:yVal>
          <c:smooth val="1"/>
          <c:extLst>
            <c:ext xmlns:c16="http://schemas.microsoft.com/office/drawing/2014/chart" uri="{C3380CC4-5D6E-409C-BE32-E72D297353CC}">
              <c16:uniqueId val="{00000003-7C37-4AE6-BB8C-D54C06FEB48D}"/>
            </c:ext>
          </c:extLst>
        </c:ser>
        <c:ser>
          <c:idx val="4"/>
          <c:order val="4"/>
          <c:tx>
            <c:strRef>
              <c:f>Data!$Y$32</c:f>
              <c:strCache>
                <c:ptCount val="1"/>
                <c:pt idx="0">
                  <c:v>Ex. 5</c:v>
                </c:pt>
              </c:strCache>
            </c:strRef>
          </c:tx>
          <c:marker>
            <c:symbol val="none"/>
          </c:marker>
          <c:xVal>
            <c:numRef>
              <c:f>Data!$Z$27:$AH$27</c:f>
              <c:numCache>
                <c:formatCode>General</c:formatCode>
                <c:ptCount val="9"/>
                <c:pt idx="0">
                  <c:v>-4</c:v>
                </c:pt>
                <c:pt idx="1">
                  <c:v>-3</c:v>
                </c:pt>
                <c:pt idx="2">
                  <c:v>-2</c:v>
                </c:pt>
                <c:pt idx="3">
                  <c:v>-1</c:v>
                </c:pt>
                <c:pt idx="4">
                  <c:v>0</c:v>
                </c:pt>
                <c:pt idx="5">
                  <c:v>1</c:v>
                </c:pt>
                <c:pt idx="6">
                  <c:v>2</c:v>
                </c:pt>
                <c:pt idx="7">
                  <c:v>3</c:v>
                </c:pt>
                <c:pt idx="8">
                  <c:v>4</c:v>
                </c:pt>
              </c:numCache>
            </c:numRef>
          </c:xVal>
          <c:yVal>
            <c:numRef>
              <c:f>Data!$Z$32:$AH$32</c:f>
              <c:numCache>
                <c:formatCode>0.0000</c:formatCode>
                <c:ptCount val="9"/>
                <c:pt idx="0">
                  <c:v>0</c:v>
                </c:pt>
                <c:pt idx="1">
                  <c:v>1.0052060863018126E-9</c:v>
                </c:pt>
                <c:pt idx="2">
                  <c:v>1.0527104360614006E-6</c:v>
                </c:pt>
                <c:pt idx="3">
                  <c:v>3.6100735734460198E-4</c:v>
                </c:pt>
                <c:pt idx="4">
                  <c:v>1.5625E-2</c:v>
                </c:pt>
                <c:pt idx="5">
                  <c:v>2.3685246120383526E-2</c:v>
                </c:pt>
                <c:pt idx="6">
                  <c:v>5.6642529487429625E-3</c:v>
                </c:pt>
                <c:pt idx="7">
                  <c:v>5.9142464683828607E-4</c:v>
                </c:pt>
                <c:pt idx="8">
                  <c:v>0</c:v>
                </c:pt>
              </c:numCache>
            </c:numRef>
          </c:yVal>
          <c:smooth val="1"/>
          <c:extLst>
            <c:ext xmlns:c16="http://schemas.microsoft.com/office/drawing/2014/chart" uri="{C3380CC4-5D6E-409C-BE32-E72D297353CC}">
              <c16:uniqueId val="{00000004-7C37-4AE6-BB8C-D54C06FEB48D}"/>
            </c:ext>
          </c:extLst>
        </c:ser>
        <c:dLbls>
          <c:showLegendKey val="0"/>
          <c:showVal val="0"/>
          <c:showCatName val="0"/>
          <c:showSerName val="0"/>
          <c:showPercent val="0"/>
          <c:showBubbleSize val="0"/>
        </c:dLbls>
        <c:axId val="116119424"/>
        <c:axId val="116120960"/>
      </c:scatterChart>
      <c:valAx>
        <c:axId val="116119424"/>
        <c:scaling>
          <c:orientation val="minMax"/>
        </c:scaling>
        <c:delete val="0"/>
        <c:axPos val="b"/>
        <c:numFmt formatCode="General" sourceLinked="1"/>
        <c:majorTickMark val="out"/>
        <c:minorTickMark val="none"/>
        <c:tickLblPos val="nextTo"/>
        <c:crossAx val="116120960"/>
        <c:crosses val="autoZero"/>
        <c:crossBetween val="midCat"/>
        <c:majorUnit val="1"/>
      </c:valAx>
      <c:valAx>
        <c:axId val="116120960"/>
        <c:scaling>
          <c:orientation val="minMax"/>
          <c:min val="0"/>
        </c:scaling>
        <c:delete val="0"/>
        <c:axPos val="l"/>
        <c:majorGridlines/>
        <c:numFmt formatCode="0.00" sourceLinked="0"/>
        <c:majorTickMark val="out"/>
        <c:minorTickMark val="none"/>
        <c:tickLblPos val="low"/>
        <c:crossAx val="116119424"/>
        <c:crosses val="autoZero"/>
        <c:crossBetween val="midCat"/>
      </c:valAx>
    </c:plotArea>
    <c:legend>
      <c:legendPos val="r"/>
      <c:overlay val="0"/>
    </c:legend>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smoothMarker"/>
        <c:varyColors val="0"/>
        <c:ser>
          <c:idx val="0"/>
          <c:order val="0"/>
          <c:tx>
            <c:strRef>
              <c:f>Data!$Y$35</c:f>
              <c:strCache>
                <c:ptCount val="1"/>
                <c:pt idx="0">
                  <c:v>Ex. 1</c:v>
                </c:pt>
              </c:strCache>
            </c:strRef>
          </c:tx>
          <c:marker>
            <c:symbol val="none"/>
          </c:marker>
          <c:xVal>
            <c:numRef>
              <c:f>Data!$Z$34:$AH$34</c:f>
              <c:numCache>
                <c:formatCode>General</c:formatCode>
                <c:ptCount val="9"/>
                <c:pt idx="0">
                  <c:v>-4</c:v>
                </c:pt>
                <c:pt idx="1">
                  <c:v>-3</c:v>
                </c:pt>
                <c:pt idx="2">
                  <c:v>-2</c:v>
                </c:pt>
                <c:pt idx="3">
                  <c:v>-1</c:v>
                </c:pt>
                <c:pt idx="4">
                  <c:v>0</c:v>
                </c:pt>
                <c:pt idx="5">
                  <c:v>1</c:v>
                </c:pt>
                <c:pt idx="6">
                  <c:v>2</c:v>
                </c:pt>
                <c:pt idx="7">
                  <c:v>3</c:v>
                </c:pt>
                <c:pt idx="8">
                  <c:v>4</c:v>
                </c:pt>
              </c:numCache>
            </c:numRef>
          </c:xVal>
          <c:yVal>
            <c:numRef>
              <c:f>Data!$Z$35:$AH$35</c:f>
              <c:numCache>
                <c:formatCode>0.0000</c:formatCode>
                <c:ptCount val="9"/>
                <c:pt idx="0">
                  <c:v>0</c:v>
                </c:pt>
                <c:pt idx="1">
                  <c:v>2.198344260062572E-8</c:v>
                </c:pt>
                <c:pt idx="2">
                  <c:v>6.3087041654165471E-6</c:v>
                </c:pt>
                <c:pt idx="3">
                  <c:v>7.9045411285232515E-4</c:v>
                </c:pt>
                <c:pt idx="4">
                  <c:v>1.5625E-2</c:v>
                </c:pt>
                <c:pt idx="5">
                  <c:v>1.0817260573320065E-2</c:v>
                </c:pt>
                <c:pt idx="6">
                  <c:v>9.451732139098615E-4</c:v>
                </c:pt>
                <c:pt idx="7">
                  <c:v>2.7043246382795247E-5</c:v>
                </c:pt>
                <c:pt idx="8">
                  <c:v>0</c:v>
                </c:pt>
              </c:numCache>
            </c:numRef>
          </c:yVal>
          <c:smooth val="1"/>
          <c:extLst>
            <c:ext xmlns:c16="http://schemas.microsoft.com/office/drawing/2014/chart" uri="{C3380CC4-5D6E-409C-BE32-E72D297353CC}">
              <c16:uniqueId val="{00000000-74BC-4DC3-89EE-65760054C6E5}"/>
            </c:ext>
          </c:extLst>
        </c:ser>
        <c:ser>
          <c:idx val="1"/>
          <c:order val="1"/>
          <c:tx>
            <c:strRef>
              <c:f>Data!$Y$36</c:f>
              <c:strCache>
                <c:ptCount val="1"/>
                <c:pt idx="0">
                  <c:v>Ex. 2</c:v>
                </c:pt>
              </c:strCache>
            </c:strRef>
          </c:tx>
          <c:marker>
            <c:symbol val="none"/>
          </c:marker>
          <c:xVal>
            <c:numRef>
              <c:f>Data!$Z$34:$AH$34</c:f>
              <c:numCache>
                <c:formatCode>General</c:formatCode>
                <c:ptCount val="9"/>
                <c:pt idx="0">
                  <c:v>-4</c:v>
                </c:pt>
                <c:pt idx="1">
                  <c:v>-3</c:v>
                </c:pt>
                <c:pt idx="2">
                  <c:v>-2</c:v>
                </c:pt>
                <c:pt idx="3">
                  <c:v>-1</c:v>
                </c:pt>
                <c:pt idx="4">
                  <c:v>0</c:v>
                </c:pt>
                <c:pt idx="5">
                  <c:v>1</c:v>
                </c:pt>
                <c:pt idx="6">
                  <c:v>2</c:v>
                </c:pt>
                <c:pt idx="7">
                  <c:v>3</c:v>
                </c:pt>
                <c:pt idx="8">
                  <c:v>4</c:v>
                </c:pt>
              </c:numCache>
            </c:numRef>
          </c:xVal>
          <c:yVal>
            <c:numRef>
              <c:f>Data!$Z$36:$AH$36</c:f>
              <c:numCache>
                <c:formatCode>0.0000</c:formatCode>
                <c:ptCount val="9"/>
                <c:pt idx="0">
                  <c:v>0</c:v>
                </c:pt>
                <c:pt idx="1">
                  <c:v>2.198344260062572E-8</c:v>
                </c:pt>
                <c:pt idx="2">
                  <c:v>6.3087041654165463E-6</c:v>
                </c:pt>
                <c:pt idx="3">
                  <c:v>7.9045411285232515E-4</c:v>
                </c:pt>
                <c:pt idx="4">
                  <c:v>1.5625E-2</c:v>
                </c:pt>
                <c:pt idx="5">
                  <c:v>1.0817260573320064E-2</c:v>
                </c:pt>
                <c:pt idx="6">
                  <c:v>9.4517321390986139E-4</c:v>
                </c:pt>
                <c:pt idx="7">
                  <c:v>2.7043246382795247E-5</c:v>
                </c:pt>
                <c:pt idx="8">
                  <c:v>0</c:v>
                </c:pt>
              </c:numCache>
            </c:numRef>
          </c:yVal>
          <c:smooth val="1"/>
          <c:extLst>
            <c:ext xmlns:c16="http://schemas.microsoft.com/office/drawing/2014/chart" uri="{C3380CC4-5D6E-409C-BE32-E72D297353CC}">
              <c16:uniqueId val="{00000001-74BC-4DC3-89EE-65760054C6E5}"/>
            </c:ext>
          </c:extLst>
        </c:ser>
        <c:ser>
          <c:idx val="2"/>
          <c:order val="2"/>
          <c:tx>
            <c:strRef>
              <c:f>Data!$Y$37</c:f>
              <c:strCache>
                <c:ptCount val="1"/>
                <c:pt idx="0">
                  <c:v>Ex. 3</c:v>
                </c:pt>
              </c:strCache>
            </c:strRef>
          </c:tx>
          <c:marker>
            <c:symbol val="none"/>
          </c:marker>
          <c:xVal>
            <c:numRef>
              <c:f>Data!$Z$34:$AH$34</c:f>
              <c:numCache>
                <c:formatCode>General</c:formatCode>
                <c:ptCount val="9"/>
                <c:pt idx="0">
                  <c:v>-4</c:v>
                </c:pt>
                <c:pt idx="1">
                  <c:v>-3</c:v>
                </c:pt>
                <c:pt idx="2">
                  <c:v>-2</c:v>
                </c:pt>
                <c:pt idx="3">
                  <c:v>-1</c:v>
                </c:pt>
                <c:pt idx="4">
                  <c:v>0</c:v>
                </c:pt>
                <c:pt idx="5">
                  <c:v>1</c:v>
                </c:pt>
                <c:pt idx="6">
                  <c:v>2</c:v>
                </c:pt>
                <c:pt idx="7">
                  <c:v>3</c:v>
                </c:pt>
                <c:pt idx="8">
                  <c:v>4</c:v>
                </c:pt>
              </c:numCache>
            </c:numRef>
          </c:xVal>
          <c:yVal>
            <c:numRef>
              <c:f>Data!$Z$37:$AH$37</c:f>
              <c:numCache>
                <c:formatCode>0.0000</c:formatCode>
                <c:ptCount val="9"/>
                <c:pt idx="0">
                  <c:v>0</c:v>
                </c:pt>
                <c:pt idx="1">
                  <c:v>3.605766184372542E-6</c:v>
                </c:pt>
                <c:pt idx="2">
                  <c:v>1.8903464278197167E-4</c:v>
                </c:pt>
                <c:pt idx="3">
                  <c:v>4.3269042293280231E-3</c:v>
                </c:pt>
                <c:pt idx="4">
                  <c:v>1.5625E-2</c:v>
                </c:pt>
                <c:pt idx="5">
                  <c:v>1.9761352821308156E-3</c:v>
                </c:pt>
                <c:pt idx="6">
                  <c:v>3.1543520827082897E-5</c:v>
                </c:pt>
                <c:pt idx="7">
                  <c:v>1.6487581950470377E-7</c:v>
                </c:pt>
                <c:pt idx="8">
                  <c:v>0</c:v>
                </c:pt>
              </c:numCache>
            </c:numRef>
          </c:yVal>
          <c:smooth val="1"/>
          <c:extLst>
            <c:ext xmlns:c16="http://schemas.microsoft.com/office/drawing/2014/chart" uri="{C3380CC4-5D6E-409C-BE32-E72D297353CC}">
              <c16:uniqueId val="{00000002-74BC-4DC3-89EE-65760054C6E5}"/>
            </c:ext>
          </c:extLst>
        </c:ser>
        <c:ser>
          <c:idx val="3"/>
          <c:order val="3"/>
          <c:tx>
            <c:strRef>
              <c:f>Data!$Y$38</c:f>
              <c:strCache>
                <c:ptCount val="1"/>
                <c:pt idx="0">
                  <c:v>Ex. 4</c:v>
                </c:pt>
              </c:strCache>
            </c:strRef>
          </c:tx>
          <c:marker>
            <c:symbol val="none"/>
          </c:marker>
          <c:xVal>
            <c:numRef>
              <c:f>Data!$Z$34:$AH$34</c:f>
              <c:numCache>
                <c:formatCode>General</c:formatCode>
                <c:ptCount val="9"/>
                <c:pt idx="0">
                  <c:v>-4</c:v>
                </c:pt>
                <c:pt idx="1">
                  <c:v>-3</c:v>
                </c:pt>
                <c:pt idx="2">
                  <c:v>-2</c:v>
                </c:pt>
                <c:pt idx="3">
                  <c:v>-1</c:v>
                </c:pt>
                <c:pt idx="4">
                  <c:v>0</c:v>
                </c:pt>
                <c:pt idx="5">
                  <c:v>1</c:v>
                </c:pt>
                <c:pt idx="6">
                  <c:v>2</c:v>
                </c:pt>
                <c:pt idx="7">
                  <c:v>3</c:v>
                </c:pt>
                <c:pt idx="8">
                  <c:v>4</c:v>
                </c:pt>
              </c:numCache>
            </c:numRef>
          </c:xVal>
          <c:yVal>
            <c:numRef>
              <c:f>Data!$Z$38:$AH$38</c:f>
              <c:numCache>
                <c:formatCode>0.0000</c:formatCode>
                <c:ptCount val="9"/>
                <c:pt idx="0">
                  <c:v>0</c:v>
                </c:pt>
                <c:pt idx="1">
                  <c:v>2.198344260062572E-8</c:v>
                </c:pt>
                <c:pt idx="2">
                  <c:v>6.3087041654165463E-6</c:v>
                </c:pt>
                <c:pt idx="3">
                  <c:v>7.9045411285232515E-4</c:v>
                </c:pt>
                <c:pt idx="4">
                  <c:v>1.5625E-2</c:v>
                </c:pt>
                <c:pt idx="5">
                  <c:v>1.0817260573320064E-2</c:v>
                </c:pt>
                <c:pt idx="6">
                  <c:v>9.4517321390986139E-4</c:v>
                </c:pt>
                <c:pt idx="7">
                  <c:v>2.7043246382795241E-5</c:v>
                </c:pt>
                <c:pt idx="8">
                  <c:v>0</c:v>
                </c:pt>
              </c:numCache>
            </c:numRef>
          </c:yVal>
          <c:smooth val="1"/>
          <c:extLst>
            <c:ext xmlns:c16="http://schemas.microsoft.com/office/drawing/2014/chart" uri="{C3380CC4-5D6E-409C-BE32-E72D297353CC}">
              <c16:uniqueId val="{00000003-74BC-4DC3-89EE-65760054C6E5}"/>
            </c:ext>
          </c:extLst>
        </c:ser>
        <c:ser>
          <c:idx val="4"/>
          <c:order val="4"/>
          <c:tx>
            <c:strRef>
              <c:f>Data!$Y$39</c:f>
              <c:strCache>
                <c:ptCount val="1"/>
                <c:pt idx="0">
                  <c:v>Ex. 5</c:v>
                </c:pt>
              </c:strCache>
            </c:strRef>
          </c:tx>
          <c:marker>
            <c:symbol val="none"/>
          </c:marker>
          <c:xVal>
            <c:numRef>
              <c:f>Data!$Z$34:$AH$34</c:f>
              <c:numCache>
                <c:formatCode>General</c:formatCode>
                <c:ptCount val="9"/>
                <c:pt idx="0">
                  <c:v>-4</c:v>
                </c:pt>
                <c:pt idx="1">
                  <c:v>-3</c:v>
                </c:pt>
                <c:pt idx="2">
                  <c:v>-2</c:v>
                </c:pt>
                <c:pt idx="3">
                  <c:v>-1</c:v>
                </c:pt>
                <c:pt idx="4">
                  <c:v>0</c:v>
                </c:pt>
                <c:pt idx="5">
                  <c:v>1</c:v>
                </c:pt>
                <c:pt idx="6">
                  <c:v>2</c:v>
                </c:pt>
                <c:pt idx="7">
                  <c:v>3</c:v>
                </c:pt>
                <c:pt idx="8">
                  <c:v>4</c:v>
                </c:pt>
              </c:numCache>
            </c:numRef>
          </c:xVal>
          <c:yVal>
            <c:numRef>
              <c:f>Data!$Z$39:$AH$39</c:f>
              <c:numCache>
                <c:formatCode>0.0000</c:formatCode>
                <c:ptCount val="9"/>
                <c:pt idx="0">
                  <c:v>0</c:v>
                </c:pt>
                <c:pt idx="1">
                  <c:v>1.3402747817357502E-10</c:v>
                </c:pt>
                <c:pt idx="2">
                  <c:v>2.1054208721228015E-7</c:v>
                </c:pt>
                <c:pt idx="3">
                  <c:v>1.4440294293784078E-4</c:v>
                </c:pt>
                <c:pt idx="4">
                  <c:v>1.5625E-2</c:v>
                </c:pt>
                <c:pt idx="5">
                  <c:v>5.921311530095881E-2</c:v>
                </c:pt>
                <c:pt idx="6">
                  <c:v>2.8321264743714811E-2</c:v>
                </c:pt>
                <c:pt idx="7">
                  <c:v>4.4356848512871454E-3</c:v>
                </c:pt>
                <c:pt idx="8">
                  <c:v>0</c:v>
                </c:pt>
              </c:numCache>
            </c:numRef>
          </c:yVal>
          <c:smooth val="1"/>
          <c:extLst>
            <c:ext xmlns:c16="http://schemas.microsoft.com/office/drawing/2014/chart" uri="{C3380CC4-5D6E-409C-BE32-E72D297353CC}">
              <c16:uniqueId val="{00000004-74BC-4DC3-89EE-65760054C6E5}"/>
            </c:ext>
          </c:extLst>
        </c:ser>
        <c:dLbls>
          <c:showLegendKey val="0"/>
          <c:showVal val="0"/>
          <c:showCatName val="0"/>
          <c:showSerName val="0"/>
          <c:showPercent val="0"/>
          <c:showBubbleSize val="0"/>
        </c:dLbls>
        <c:axId val="116168576"/>
        <c:axId val="116170112"/>
      </c:scatterChart>
      <c:valAx>
        <c:axId val="116168576"/>
        <c:scaling>
          <c:orientation val="minMax"/>
          <c:max val="4"/>
          <c:min val="-4"/>
        </c:scaling>
        <c:delete val="0"/>
        <c:axPos val="b"/>
        <c:numFmt formatCode="General" sourceLinked="1"/>
        <c:majorTickMark val="out"/>
        <c:minorTickMark val="none"/>
        <c:tickLblPos val="nextTo"/>
        <c:crossAx val="116170112"/>
        <c:crosses val="autoZero"/>
        <c:crossBetween val="midCat"/>
        <c:majorUnit val="1"/>
      </c:valAx>
      <c:valAx>
        <c:axId val="116170112"/>
        <c:scaling>
          <c:orientation val="minMax"/>
          <c:min val="0"/>
        </c:scaling>
        <c:delete val="0"/>
        <c:axPos val="l"/>
        <c:majorGridlines/>
        <c:numFmt formatCode="0.00" sourceLinked="0"/>
        <c:majorTickMark val="out"/>
        <c:minorTickMark val="none"/>
        <c:tickLblPos val="low"/>
        <c:crossAx val="116168576"/>
        <c:crosses val="autoZero"/>
        <c:crossBetween val="midCat"/>
      </c:valAx>
    </c:plotArea>
    <c:legend>
      <c:legendPos val="r"/>
      <c:overlay val="0"/>
    </c:legend>
    <c:plotVisOnly val="1"/>
    <c:dispBlanksAs val="gap"/>
    <c:showDLblsOverMax val="0"/>
  </c:chart>
  <c:printSettings>
    <c:headerFooter/>
    <c:pageMargins b="0.75000000000000122" l="0.70000000000000062" r="0.70000000000000062" t="0.7500000000000012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Data!$L$4</c:f>
              <c:strCache>
                <c:ptCount val="1"/>
                <c:pt idx="0">
                  <c:v>1</c:v>
                </c:pt>
              </c:strCache>
            </c:strRef>
          </c:tx>
          <c:marker>
            <c:symbol val="none"/>
          </c:marker>
          <c:cat>
            <c:numRef>
              <c:f>Data!$M$3:$U$3</c:f>
              <c:numCache>
                <c:formatCode>General</c:formatCode>
                <c:ptCount val="9"/>
                <c:pt idx="0">
                  <c:v>-4</c:v>
                </c:pt>
                <c:pt idx="1">
                  <c:v>-3</c:v>
                </c:pt>
                <c:pt idx="2">
                  <c:v>-2</c:v>
                </c:pt>
                <c:pt idx="3">
                  <c:v>-1</c:v>
                </c:pt>
                <c:pt idx="4">
                  <c:v>0</c:v>
                </c:pt>
                <c:pt idx="5">
                  <c:v>1</c:v>
                </c:pt>
                <c:pt idx="6">
                  <c:v>2</c:v>
                </c:pt>
                <c:pt idx="7">
                  <c:v>3</c:v>
                </c:pt>
                <c:pt idx="8">
                  <c:v>4</c:v>
                </c:pt>
              </c:numCache>
            </c:numRef>
          </c:cat>
          <c:val>
            <c:numRef>
              <c:f>Data!$M$4:$U$4</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val>
          <c:smooth val="1"/>
          <c:extLst>
            <c:ext xmlns:c16="http://schemas.microsoft.com/office/drawing/2014/chart" uri="{C3380CC4-5D6E-409C-BE32-E72D297353CC}">
              <c16:uniqueId val="{00000000-9D6B-4795-96CC-2F5A222D02A2}"/>
            </c:ext>
          </c:extLst>
        </c:ser>
        <c:ser>
          <c:idx val="1"/>
          <c:order val="1"/>
          <c:tx>
            <c:strRef>
              <c:f>Data!$L$5</c:f>
              <c:strCache>
                <c:ptCount val="1"/>
                <c:pt idx="0">
                  <c:v>2</c:v>
                </c:pt>
              </c:strCache>
            </c:strRef>
          </c:tx>
          <c:marker>
            <c:symbol val="none"/>
          </c:marker>
          <c:cat>
            <c:numRef>
              <c:f>Data!$M$3:$U$3</c:f>
              <c:numCache>
                <c:formatCode>General</c:formatCode>
                <c:ptCount val="9"/>
                <c:pt idx="0">
                  <c:v>-4</c:v>
                </c:pt>
                <c:pt idx="1">
                  <c:v>-3</c:v>
                </c:pt>
                <c:pt idx="2">
                  <c:v>-2</c:v>
                </c:pt>
                <c:pt idx="3">
                  <c:v>-1</c:v>
                </c:pt>
                <c:pt idx="4">
                  <c:v>0</c:v>
                </c:pt>
                <c:pt idx="5">
                  <c:v>1</c:v>
                </c:pt>
                <c:pt idx="6">
                  <c:v>2</c:v>
                </c:pt>
                <c:pt idx="7">
                  <c:v>3</c:v>
                </c:pt>
                <c:pt idx="8">
                  <c:v>4</c:v>
                </c:pt>
              </c:numCache>
            </c:numRef>
          </c:cat>
          <c:val>
            <c:numRef>
              <c:f>Data!$M$5:$U$5</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val>
          <c:smooth val="1"/>
          <c:extLst>
            <c:ext xmlns:c16="http://schemas.microsoft.com/office/drawing/2014/chart" uri="{C3380CC4-5D6E-409C-BE32-E72D297353CC}">
              <c16:uniqueId val="{00000001-9D6B-4795-96CC-2F5A222D02A2}"/>
            </c:ext>
          </c:extLst>
        </c:ser>
        <c:ser>
          <c:idx val="2"/>
          <c:order val="2"/>
          <c:tx>
            <c:strRef>
              <c:f>Data!$L$6</c:f>
              <c:strCache>
                <c:ptCount val="1"/>
                <c:pt idx="0">
                  <c:v>3</c:v>
                </c:pt>
              </c:strCache>
            </c:strRef>
          </c:tx>
          <c:marker>
            <c:symbol val="none"/>
          </c:marker>
          <c:cat>
            <c:numRef>
              <c:f>Data!$M$3:$U$3</c:f>
              <c:numCache>
                <c:formatCode>General</c:formatCode>
                <c:ptCount val="9"/>
                <c:pt idx="0">
                  <c:v>-4</c:v>
                </c:pt>
                <c:pt idx="1">
                  <c:v>-3</c:v>
                </c:pt>
                <c:pt idx="2">
                  <c:v>-2</c:v>
                </c:pt>
                <c:pt idx="3">
                  <c:v>-1</c:v>
                </c:pt>
                <c:pt idx="4">
                  <c:v>0</c:v>
                </c:pt>
                <c:pt idx="5">
                  <c:v>1</c:v>
                </c:pt>
                <c:pt idx="6">
                  <c:v>2</c:v>
                </c:pt>
                <c:pt idx="7">
                  <c:v>3</c:v>
                </c:pt>
                <c:pt idx="8">
                  <c:v>4</c:v>
                </c:pt>
              </c:numCache>
            </c:numRef>
          </c:cat>
          <c:val>
            <c:numRef>
              <c:f>Data!$M$6:$U$6</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val>
          <c:smooth val="1"/>
          <c:extLst>
            <c:ext xmlns:c16="http://schemas.microsoft.com/office/drawing/2014/chart" uri="{C3380CC4-5D6E-409C-BE32-E72D297353CC}">
              <c16:uniqueId val="{00000002-9D6B-4795-96CC-2F5A222D02A2}"/>
            </c:ext>
          </c:extLst>
        </c:ser>
        <c:ser>
          <c:idx val="3"/>
          <c:order val="3"/>
          <c:tx>
            <c:strRef>
              <c:f>Data!$L$7</c:f>
              <c:strCache>
                <c:ptCount val="1"/>
                <c:pt idx="0">
                  <c:v>4</c:v>
                </c:pt>
              </c:strCache>
            </c:strRef>
          </c:tx>
          <c:marker>
            <c:symbol val="none"/>
          </c:marker>
          <c:cat>
            <c:numRef>
              <c:f>Data!$M$3:$U$3</c:f>
              <c:numCache>
                <c:formatCode>General</c:formatCode>
                <c:ptCount val="9"/>
                <c:pt idx="0">
                  <c:v>-4</c:v>
                </c:pt>
                <c:pt idx="1">
                  <c:v>-3</c:v>
                </c:pt>
                <c:pt idx="2">
                  <c:v>-2</c:v>
                </c:pt>
                <c:pt idx="3">
                  <c:v>-1</c:v>
                </c:pt>
                <c:pt idx="4">
                  <c:v>0</c:v>
                </c:pt>
                <c:pt idx="5">
                  <c:v>1</c:v>
                </c:pt>
                <c:pt idx="6">
                  <c:v>2</c:v>
                </c:pt>
                <c:pt idx="7">
                  <c:v>3</c:v>
                </c:pt>
                <c:pt idx="8">
                  <c:v>4</c:v>
                </c:pt>
              </c:numCache>
            </c:numRef>
          </c:cat>
          <c:val>
            <c:numRef>
              <c:f>Data!$M$7:$U$7</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val>
          <c:smooth val="1"/>
          <c:extLst>
            <c:ext xmlns:c16="http://schemas.microsoft.com/office/drawing/2014/chart" uri="{C3380CC4-5D6E-409C-BE32-E72D297353CC}">
              <c16:uniqueId val="{00000003-9D6B-4795-96CC-2F5A222D02A2}"/>
            </c:ext>
          </c:extLst>
        </c:ser>
        <c:ser>
          <c:idx val="4"/>
          <c:order val="4"/>
          <c:tx>
            <c:strRef>
              <c:f>Data!$L$8</c:f>
              <c:strCache>
                <c:ptCount val="1"/>
                <c:pt idx="0">
                  <c:v>5</c:v>
                </c:pt>
              </c:strCache>
            </c:strRef>
          </c:tx>
          <c:marker>
            <c:symbol val="none"/>
          </c:marker>
          <c:cat>
            <c:numRef>
              <c:f>Data!$M$3:$U$3</c:f>
              <c:numCache>
                <c:formatCode>General</c:formatCode>
                <c:ptCount val="9"/>
                <c:pt idx="0">
                  <c:v>-4</c:v>
                </c:pt>
                <c:pt idx="1">
                  <c:v>-3</c:v>
                </c:pt>
                <c:pt idx="2">
                  <c:v>-2</c:v>
                </c:pt>
                <c:pt idx="3">
                  <c:v>-1</c:v>
                </c:pt>
                <c:pt idx="4">
                  <c:v>0</c:v>
                </c:pt>
                <c:pt idx="5">
                  <c:v>1</c:v>
                </c:pt>
                <c:pt idx="6">
                  <c:v>2</c:v>
                </c:pt>
                <c:pt idx="7">
                  <c:v>3</c:v>
                </c:pt>
                <c:pt idx="8">
                  <c:v>4</c:v>
                </c:pt>
              </c:numCache>
            </c:numRef>
          </c:cat>
          <c:val>
            <c:numRef>
              <c:f>Data!$M$8:$U$8</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val>
          <c:smooth val="1"/>
          <c:extLst>
            <c:ext xmlns:c16="http://schemas.microsoft.com/office/drawing/2014/chart" uri="{C3380CC4-5D6E-409C-BE32-E72D297353CC}">
              <c16:uniqueId val="{00000004-9D6B-4795-96CC-2F5A222D02A2}"/>
            </c:ext>
          </c:extLst>
        </c:ser>
        <c:dLbls>
          <c:showLegendKey val="0"/>
          <c:showVal val="0"/>
          <c:showCatName val="0"/>
          <c:showSerName val="0"/>
          <c:showPercent val="0"/>
          <c:showBubbleSize val="0"/>
        </c:dLbls>
        <c:smooth val="0"/>
        <c:axId val="116217728"/>
        <c:axId val="116219264"/>
      </c:lineChart>
      <c:catAx>
        <c:axId val="116217728"/>
        <c:scaling>
          <c:orientation val="minMax"/>
        </c:scaling>
        <c:delete val="0"/>
        <c:axPos val="b"/>
        <c:numFmt formatCode="General" sourceLinked="0"/>
        <c:majorTickMark val="out"/>
        <c:minorTickMark val="none"/>
        <c:tickLblPos val="nextTo"/>
        <c:crossAx val="116219264"/>
        <c:crosses val="autoZero"/>
        <c:auto val="1"/>
        <c:lblAlgn val="ctr"/>
        <c:lblOffset val="100"/>
        <c:tickLblSkip val="1"/>
        <c:noMultiLvlLbl val="0"/>
      </c:catAx>
      <c:valAx>
        <c:axId val="116219264"/>
        <c:scaling>
          <c:orientation val="minMax"/>
          <c:max val="1"/>
          <c:min val="0"/>
        </c:scaling>
        <c:delete val="0"/>
        <c:axPos val="l"/>
        <c:majorGridlines/>
        <c:numFmt formatCode="0.00" sourceLinked="0"/>
        <c:majorTickMark val="out"/>
        <c:minorTickMark val="none"/>
        <c:tickLblPos val="low"/>
        <c:crossAx val="116217728"/>
        <c:crosses val="autoZero"/>
        <c:crossBetween val="between"/>
        <c:majorUnit val="0.1"/>
      </c:valAx>
    </c:plotArea>
    <c:legend>
      <c:legendPos val="r"/>
      <c:layout>
        <c:manualLayout>
          <c:xMode val="edge"/>
          <c:yMode val="edge"/>
          <c:x val="0.88591666666666657"/>
          <c:y val="0.27218832020997452"/>
          <c:w val="9.7416666666666665E-2"/>
          <c:h val="0.43710447652376788"/>
        </c:manualLayout>
      </c:layout>
      <c:overlay val="0"/>
    </c:legend>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Data!$L$12</c:f>
              <c:strCache>
                <c:ptCount val="1"/>
                <c:pt idx="0">
                  <c:v>1</c:v>
                </c:pt>
              </c:strCache>
            </c:strRef>
          </c:tx>
          <c:marker>
            <c:symbol val="none"/>
          </c:marker>
          <c:cat>
            <c:numRef>
              <c:f>Data!$M$11:$U$11</c:f>
              <c:numCache>
                <c:formatCode>General</c:formatCode>
                <c:ptCount val="9"/>
                <c:pt idx="0">
                  <c:v>-4</c:v>
                </c:pt>
                <c:pt idx="1">
                  <c:v>-3</c:v>
                </c:pt>
                <c:pt idx="2">
                  <c:v>-2</c:v>
                </c:pt>
                <c:pt idx="3">
                  <c:v>-1</c:v>
                </c:pt>
                <c:pt idx="4">
                  <c:v>0</c:v>
                </c:pt>
                <c:pt idx="5">
                  <c:v>1</c:v>
                </c:pt>
                <c:pt idx="6">
                  <c:v>2</c:v>
                </c:pt>
                <c:pt idx="7">
                  <c:v>3</c:v>
                </c:pt>
                <c:pt idx="8">
                  <c:v>4</c:v>
                </c:pt>
              </c:numCache>
            </c:numRef>
          </c:cat>
          <c:val>
            <c:numRef>
              <c:f>Data!$M$12:$U$12</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val>
          <c:smooth val="1"/>
          <c:extLst>
            <c:ext xmlns:c16="http://schemas.microsoft.com/office/drawing/2014/chart" uri="{C3380CC4-5D6E-409C-BE32-E72D297353CC}">
              <c16:uniqueId val="{00000000-3821-4D15-BA45-FE304E406BF8}"/>
            </c:ext>
          </c:extLst>
        </c:ser>
        <c:ser>
          <c:idx val="1"/>
          <c:order val="1"/>
          <c:tx>
            <c:strRef>
              <c:f>Data!$L$13</c:f>
              <c:strCache>
                <c:ptCount val="1"/>
                <c:pt idx="0">
                  <c:v>2</c:v>
                </c:pt>
              </c:strCache>
            </c:strRef>
          </c:tx>
          <c:marker>
            <c:symbol val="none"/>
          </c:marker>
          <c:cat>
            <c:numRef>
              <c:f>Data!$M$11:$U$11</c:f>
              <c:numCache>
                <c:formatCode>General</c:formatCode>
                <c:ptCount val="9"/>
                <c:pt idx="0">
                  <c:v>-4</c:v>
                </c:pt>
                <c:pt idx="1">
                  <c:v>-3</c:v>
                </c:pt>
                <c:pt idx="2">
                  <c:v>-2</c:v>
                </c:pt>
                <c:pt idx="3">
                  <c:v>-1</c:v>
                </c:pt>
                <c:pt idx="4">
                  <c:v>0</c:v>
                </c:pt>
                <c:pt idx="5">
                  <c:v>1</c:v>
                </c:pt>
                <c:pt idx="6">
                  <c:v>2</c:v>
                </c:pt>
                <c:pt idx="7">
                  <c:v>3</c:v>
                </c:pt>
                <c:pt idx="8">
                  <c:v>4</c:v>
                </c:pt>
              </c:numCache>
            </c:numRef>
          </c:cat>
          <c:val>
            <c:numRef>
              <c:f>Data!$M$13:$U$13</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val>
          <c:smooth val="1"/>
          <c:extLst>
            <c:ext xmlns:c16="http://schemas.microsoft.com/office/drawing/2014/chart" uri="{C3380CC4-5D6E-409C-BE32-E72D297353CC}">
              <c16:uniqueId val="{00000001-3821-4D15-BA45-FE304E406BF8}"/>
            </c:ext>
          </c:extLst>
        </c:ser>
        <c:ser>
          <c:idx val="2"/>
          <c:order val="2"/>
          <c:tx>
            <c:strRef>
              <c:f>Data!$L$14</c:f>
              <c:strCache>
                <c:ptCount val="1"/>
                <c:pt idx="0">
                  <c:v>3</c:v>
                </c:pt>
              </c:strCache>
            </c:strRef>
          </c:tx>
          <c:marker>
            <c:symbol val="none"/>
          </c:marker>
          <c:cat>
            <c:numRef>
              <c:f>Data!$M$11:$U$11</c:f>
              <c:numCache>
                <c:formatCode>General</c:formatCode>
                <c:ptCount val="9"/>
                <c:pt idx="0">
                  <c:v>-4</c:v>
                </c:pt>
                <c:pt idx="1">
                  <c:v>-3</c:v>
                </c:pt>
                <c:pt idx="2">
                  <c:v>-2</c:v>
                </c:pt>
                <c:pt idx="3">
                  <c:v>-1</c:v>
                </c:pt>
                <c:pt idx="4">
                  <c:v>0</c:v>
                </c:pt>
                <c:pt idx="5">
                  <c:v>1</c:v>
                </c:pt>
                <c:pt idx="6">
                  <c:v>2</c:v>
                </c:pt>
                <c:pt idx="7">
                  <c:v>3</c:v>
                </c:pt>
                <c:pt idx="8">
                  <c:v>4</c:v>
                </c:pt>
              </c:numCache>
            </c:numRef>
          </c:cat>
          <c:val>
            <c:numRef>
              <c:f>Data!$M$14:$U$14</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val>
          <c:smooth val="1"/>
          <c:extLst>
            <c:ext xmlns:c16="http://schemas.microsoft.com/office/drawing/2014/chart" uri="{C3380CC4-5D6E-409C-BE32-E72D297353CC}">
              <c16:uniqueId val="{00000002-3821-4D15-BA45-FE304E406BF8}"/>
            </c:ext>
          </c:extLst>
        </c:ser>
        <c:ser>
          <c:idx val="3"/>
          <c:order val="3"/>
          <c:tx>
            <c:strRef>
              <c:f>Data!$L$15</c:f>
              <c:strCache>
                <c:ptCount val="1"/>
                <c:pt idx="0">
                  <c:v>4</c:v>
                </c:pt>
              </c:strCache>
            </c:strRef>
          </c:tx>
          <c:marker>
            <c:symbol val="none"/>
          </c:marker>
          <c:cat>
            <c:numRef>
              <c:f>Data!$M$11:$U$11</c:f>
              <c:numCache>
                <c:formatCode>General</c:formatCode>
                <c:ptCount val="9"/>
                <c:pt idx="0">
                  <c:v>-4</c:v>
                </c:pt>
                <c:pt idx="1">
                  <c:v>-3</c:v>
                </c:pt>
                <c:pt idx="2">
                  <c:v>-2</c:v>
                </c:pt>
                <c:pt idx="3">
                  <c:v>-1</c:v>
                </c:pt>
                <c:pt idx="4">
                  <c:v>0</c:v>
                </c:pt>
                <c:pt idx="5">
                  <c:v>1</c:v>
                </c:pt>
                <c:pt idx="6">
                  <c:v>2</c:v>
                </c:pt>
                <c:pt idx="7">
                  <c:v>3</c:v>
                </c:pt>
                <c:pt idx="8">
                  <c:v>4</c:v>
                </c:pt>
              </c:numCache>
            </c:numRef>
          </c:cat>
          <c:val>
            <c:numRef>
              <c:f>Data!$M$15:$U$15</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val>
          <c:smooth val="1"/>
          <c:extLst>
            <c:ext xmlns:c16="http://schemas.microsoft.com/office/drawing/2014/chart" uri="{C3380CC4-5D6E-409C-BE32-E72D297353CC}">
              <c16:uniqueId val="{00000003-3821-4D15-BA45-FE304E406BF8}"/>
            </c:ext>
          </c:extLst>
        </c:ser>
        <c:ser>
          <c:idx val="4"/>
          <c:order val="4"/>
          <c:tx>
            <c:strRef>
              <c:f>Data!$L$16</c:f>
              <c:strCache>
                <c:ptCount val="1"/>
                <c:pt idx="0">
                  <c:v>5</c:v>
                </c:pt>
              </c:strCache>
            </c:strRef>
          </c:tx>
          <c:marker>
            <c:symbol val="none"/>
          </c:marker>
          <c:cat>
            <c:numRef>
              <c:f>Data!$M$11:$U$11</c:f>
              <c:numCache>
                <c:formatCode>General</c:formatCode>
                <c:ptCount val="9"/>
                <c:pt idx="0">
                  <c:v>-4</c:v>
                </c:pt>
                <c:pt idx="1">
                  <c:v>-3</c:v>
                </c:pt>
                <c:pt idx="2">
                  <c:v>-2</c:v>
                </c:pt>
                <c:pt idx="3">
                  <c:v>-1</c:v>
                </c:pt>
                <c:pt idx="4">
                  <c:v>0</c:v>
                </c:pt>
                <c:pt idx="5">
                  <c:v>1</c:v>
                </c:pt>
                <c:pt idx="6">
                  <c:v>2</c:v>
                </c:pt>
                <c:pt idx="7">
                  <c:v>3</c:v>
                </c:pt>
                <c:pt idx="8">
                  <c:v>4</c:v>
                </c:pt>
              </c:numCache>
            </c:numRef>
          </c:cat>
          <c:val>
            <c:numRef>
              <c:f>Data!$M$16:$U$16</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val>
          <c:smooth val="1"/>
          <c:extLst>
            <c:ext xmlns:c16="http://schemas.microsoft.com/office/drawing/2014/chart" uri="{C3380CC4-5D6E-409C-BE32-E72D297353CC}">
              <c16:uniqueId val="{00000004-3821-4D15-BA45-FE304E406BF8}"/>
            </c:ext>
          </c:extLst>
        </c:ser>
        <c:dLbls>
          <c:showLegendKey val="0"/>
          <c:showVal val="0"/>
          <c:showCatName val="0"/>
          <c:showSerName val="0"/>
          <c:showPercent val="0"/>
          <c:showBubbleSize val="0"/>
        </c:dLbls>
        <c:smooth val="0"/>
        <c:axId val="116250880"/>
        <c:axId val="116273152"/>
      </c:lineChart>
      <c:catAx>
        <c:axId val="116250880"/>
        <c:scaling>
          <c:orientation val="minMax"/>
        </c:scaling>
        <c:delete val="0"/>
        <c:axPos val="b"/>
        <c:numFmt formatCode="General" sourceLinked="1"/>
        <c:majorTickMark val="out"/>
        <c:minorTickMark val="none"/>
        <c:tickLblPos val="nextTo"/>
        <c:crossAx val="116273152"/>
        <c:crosses val="autoZero"/>
        <c:auto val="1"/>
        <c:lblAlgn val="ctr"/>
        <c:lblOffset val="100"/>
        <c:tickLblSkip val="1"/>
        <c:noMultiLvlLbl val="0"/>
      </c:catAx>
      <c:valAx>
        <c:axId val="116273152"/>
        <c:scaling>
          <c:orientation val="minMax"/>
          <c:max val="1"/>
          <c:min val="0"/>
        </c:scaling>
        <c:delete val="0"/>
        <c:axPos val="l"/>
        <c:majorGridlines/>
        <c:numFmt formatCode="0.00" sourceLinked="0"/>
        <c:majorTickMark val="out"/>
        <c:minorTickMark val="none"/>
        <c:tickLblPos val="low"/>
        <c:crossAx val="116250880"/>
        <c:crosses val="autoZero"/>
        <c:crossBetween val="between"/>
        <c:majorUnit val="0.1"/>
      </c:valAx>
    </c:plotArea>
    <c:legend>
      <c:legendPos val="r"/>
      <c:layout>
        <c:manualLayout>
          <c:xMode val="edge"/>
          <c:yMode val="edge"/>
          <c:x val="0.88591666666666657"/>
          <c:y val="0.27218832020997452"/>
          <c:w val="9.7416666666666665E-2"/>
          <c:h val="0.43710447652376788"/>
        </c:manualLayout>
      </c:layout>
      <c:overlay val="0"/>
    </c:legend>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tr-TR"/>
              <a:t>Item </a:t>
            </a:r>
            <a:r>
              <a:rPr lang="en-US"/>
              <a:t>1</a:t>
            </a:r>
            <a:r>
              <a:rPr lang="tr-TR"/>
              <a:t> Response Function</a:t>
            </a:r>
            <a:endParaRPr lang="en-US"/>
          </a:p>
        </c:rich>
      </c:tx>
      <c:overlay val="0"/>
    </c:title>
    <c:autoTitleDeleted val="0"/>
    <c:plotArea>
      <c:layout/>
      <c:scatterChart>
        <c:scatterStyle val="smoothMarker"/>
        <c:varyColors val="0"/>
        <c:ser>
          <c:idx val="0"/>
          <c:order val="0"/>
          <c:tx>
            <c:strRef>
              <c:f>Data!$L$4</c:f>
              <c:strCache>
                <c:ptCount val="1"/>
                <c:pt idx="0">
                  <c:v>1</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Data!$M$4:$U$4</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7CA4-4DCF-9D36-EE12DC74FDC6}"/>
            </c:ext>
          </c:extLst>
        </c:ser>
        <c:ser>
          <c:idx val="1"/>
          <c:order val="1"/>
          <c:tx>
            <c:strRef>
              <c:f>Data!$L$12</c:f>
              <c:strCache>
                <c:ptCount val="1"/>
                <c:pt idx="0">
                  <c:v>1</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Data!$M$12:$U$12</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1-7CA4-4DCF-9D36-EE12DC74FDC6}"/>
            </c:ext>
          </c:extLst>
        </c:ser>
        <c:dLbls>
          <c:showLegendKey val="0"/>
          <c:showVal val="0"/>
          <c:showCatName val="0"/>
          <c:showSerName val="0"/>
          <c:showPercent val="0"/>
          <c:showBubbleSize val="0"/>
        </c:dLbls>
        <c:axId val="116284800"/>
        <c:axId val="116316032"/>
      </c:scatterChart>
      <c:valAx>
        <c:axId val="116284800"/>
        <c:scaling>
          <c:orientation val="minMax"/>
          <c:max val="4"/>
          <c:min val="-4"/>
        </c:scaling>
        <c:delete val="0"/>
        <c:axPos val="b"/>
        <c:title>
          <c:tx>
            <c:rich>
              <a:bodyPr/>
              <a:lstStyle/>
              <a:p>
                <a:pPr>
                  <a:defRPr/>
                </a:pPr>
                <a:r>
                  <a:rPr lang="en-US"/>
                  <a:t>(</a:t>
                </a:r>
                <a:r>
                  <a:rPr lang="el-GR"/>
                  <a:t>θ)</a:t>
                </a:r>
                <a:endParaRPr lang="tr-TR"/>
              </a:p>
            </c:rich>
          </c:tx>
          <c:overlay val="0"/>
        </c:title>
        <c:numFmt formatCode="General" sourceLinked="1"/>
        <c:majorTickMark val="none"/>
        <c:minorTickMark val="none"/>
        <c:tickLblPos val="nextTo"/>
        <c:crossAx val="116316032"/>
        <c:crosses val="autoZero"/>
        <c:crossBetween val="midCat"/>
        <c:majorUnit val="1"/>
      </c:valAx>
      <c:valAx>
        <c:axId val="116316032"/>
        <c:scaling>
          <c:orientation val="minMax"/>
          <c:max val="1"/>
          <c:min val="0"/>
        </c:scaling>
        <c:delete val="0"/>
        <c:axPos val="l"/>
        <c:majorGridlines/>
        <c:title>
          <c:tx>
            <c:rich>
              <a:bodyPr/>
              <a:lstStyle/>
              <a:p>
                <a:pPr>
                  <a:defRPr/>
                </a:pPr>
                <a:r>
                  <a:rPr lang="en-US"/>
                  <a:t>P(</a:t>
                </a:r>
                <a:r>
                  <a:rPr lang="el-GR"/>
                  <a:t>θ)</a:t>
                </a:r>
                <a:r>
                  <a:rPr lang="tr-TR"/>
                  <a:t> &amp; </a:t>
                </a:r>
                <a:r>
                  <a:rPr lang="tr-TR" sz="1000" b="1" i="0" u="none" strike="noStrike" baseline="0"/>
                  <a:t>Q</a:t>
                </a:r>
                <a:r>
                  <a:rPr lang="en-US" sz="1000" b="1" i="0" u="none" strike="noStrike" baseline="0"/>
                  <a:t>(</a:t>
                </a:r>
                <a:r>
                  <a:rPr lang="el-GR" sz="1000" b="1" i="0" u="none" strike="noStrike" baseline="0"/>
                  <a:t>θ)</a:t>
                </a:r>
                <a:r>
                  <a:rPr lang="tr-TR" baseline="0"/>
                  <a:t> </a:t>
                </a:r>
                <a:endParaRPr lang="en-US"/>
              </a:p>
            </c:rich>
          </c:tx>
          <c:overlay val="0"/>
        </c:title>
        <c:numFmt formatCode="0.00" sourceLinked="0"/>
        <c:majorTickMark val="none"/>
        <c:minorTickMark val="none"/>
        <c:tickLblPos val="low"/>
        <c:crossAx val="116284800"/>
        <c:crosses val="autoZero"/>
        <c:crossBetween val="midCat"/>
      </c:valAx>
    </c:plotArea>
    <c:plotVisOnly val="1"/>
    <c:dispBlanksAs val="gap"/>
    <c:showDLblsOverMax val="0"/>
  </c:chart>
  <c:printSettings>
    <c:headerFooter/>
    <c:pageMargins b="0.75000000000000155" l="0.70000000000000062" r="0.70000000000000062" t="0.75000000000000155"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tr-TR"/>
              <a:t>Item 2 </a:t>
            </a:r>
            <a:r>
              <a:rPr lang="tr-TR" sz="1800" b="1" i="0" u="none" strike="noStrike" baseline="0"/>
              <a:t>Response Function</a:t>
            </a:r>
            <a:r>
              <a:rPr lang="tr-TR"/>
              <a:t> </a:t>
            </a:r>
            <a:endParaRPr lang="en-US"/>
          </a:p>
        </c:rich>
      </c:tx>
      <c:overlay val="0"/>
    </c:title>
    <c:autoTitleDeleted val="0"/>
    <c:plotArea>
      <c:layout/>
      <c:scatterChart>
        <c:scatterStyle val="smoothMarker"/>
        <c:varyColors val="0"/>
        <c:ser>
          <c:idx val="0"/>
          <c:order val="0"/>
          <c:tx>
            <c:strRef>
              <c:f>Data!$L$5</c:f>
              <c:strCache>
                <c:ptCount val="1"/>
                <c:pt idx="0">
                  <c:v>2</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Data!$M$5:$U$5</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EA31-490F-980D-C2F9A78200C3}"/>
            </c:ext>
          </c:extLst>
        </c:ser>
        <c:ser>
          <c:idx val="1"/>
          <c:order val="1"/>
          <c:tx>
            <c:strRef>
              <c:f>Data!$L$13</c:f>
              <c:strCache>
                <c:ptCount val="1"/>
                <c:pt idx="0">
                  <c:v>2</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Data!$M$13:$U$13</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1-EA31-490F-980D-C2F9A78200C3}"/>
            </c:ext>
          </c:extLst>
        </c:ser>
        <c:dLbls>
          <c:showLegendKey val="0"/>
          <c:showVal val="0"/>
          <c:showCatName val="0"/>
          <c:showSerName val="0"/>
          <c:showPercent val="0"/>
          <c:showBubbleSize val="0"/>
        </c:dLbls>
        <c:axId val="116365184"/>
        <c:axId val="116375552"/>
      </c:scatterChart>
      <c:valAx>
        <c:axId val="116365184"/>
        <c:scaling>
          <c:orientation val="minMax"/>
          <c:max val="4"/>
          <c:min val="-4"/>
        </c:scaling>
        <c:delete val="0"/>
        <c:axPos val="b"/>
        <c:title>
          <c:tx>
            <c:rich>
              <a:bodyPr/>
              <a:lstStyle/>
              <a:p>
                <a:pPr>
                  <a:defRPr/>
                </a:pPr>
                <a:r>
                  <a:rPr lang="tr-TR"/>
                  <a:t>(</a:t>
                </a:r>
                <a:r>
                  <a:rPr lang="el-GR"/>
                  <a:t>θ</a:t>
                </a:r>
                <a:r>
                  <a:rPr lang="tr-TR"/>
                  <a:t>)</a:t>
                </a:r>
                <a:endParaRPr lang="en-US"/>
              </a:p>
            </c:rich>
          </c:tx>
          <c:overlay val="0"/>
        </c:title>
        <c:numFmt formatCode="General" sourceLinked="1"/>
        <c:majorTickMark val="none"/>
        <c:minorTickMark val="none"/>
        <c:tickLblPos val="nextTo"/>
        <c:crossAx val="116375552"/>
        <c:crosses val="autoZero"/>
        <c:crossBetween val="midCat"/>
        <c:majorUnit val="1"/>
      </c:valAx>
      <c:valAx>
        <c:axId val="116375552"/>
        <c:scaling>
          <c:orientation val="minMax"/>
          <c:max val="1"/>
        </c:scaling>
        <c:delete val="0"/>
        <c:axPos val="l"/>
        <c:majorGridlines/>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1" i="0" u="none" strike="noStrike" kern="1200" baseline="0">
                    <a:solidFill>
                      <a:sysClr val="windowText" lastClr="000000"/>
                    </a:solidFill>
                    <a:latin typeface="+mn-lt"/>
                    <a:ea typeface="+mn-ea"/>
                    <a:cs typeface="+mn-cs"/>
                  </a:defRPr>
                </a:pPr>
                <a:r>
                  <a:rPr lang="en-US" sz="1000" b="1" i="0" baseline="0"/>
                  <a:t>P(</a:t>
                </a:r>
                <a:r>
                  <a:rPr lang="el-GR" sz="1000" b="1" i="0" baseline="0"/>
                  <a:t>θ)</a:t>
                </a:r>
                <a:r>
                  <a:rPr lang="tr-TR" sz="1000" b="1" i="0" baseline="0"/>
                  <a:t> &amp; Q</a:t>
                </a:r>
                <a:r>
                  <a:rPr lang="en-US" sz="1000" b="1" i="0" baseline="0"/>
                  <a:t>(</a:t>
                </a:r>
                <a:r>
                  <a:rPr lang="el-GR" sz="1000" b="1" i="0" baseline="0"/>
                  <a:t>θ)</a:t>
                </a:r>
                <a:r>
                  <a:rPr lang="tr-TR" sz="1800" b="1" i="0" baseline="0"/>
                  <a:t> </a:t>
                </a:r>
                <a:endParaRPr lang="en-US" sz="1800" b="1" i="0" baseline="0"/>
              </a:p>
            </c:rich>
          </c:tx>
          <c:overlay val="0"/>
        </c:title>
        <c:numFmt formatCode="0.00" sourceLinked="0"/>
        <c:majorTickMark val="none"/>
        <c:minorTickMark val="none"/>
        <c:tickLblPos val="low"/>
        <c:crossAx val="116365184"/>
        <c:crosses val="autoZero"/>
        <c:crossBetween val="midCat"/>
        <c:majorUnit val="0.1"/>
      </c:valAx>
    </c:plotArea>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tr-TR"/>
              <a:t>Item 3 </a:t>
            </a:r>
            <a:r>
              <a:rPr lang="tr-TR" sz="1800" b="1" i="0" u="none" strike="noStrike" baseline="0"/>
              <a:t>Response Function</a:t>
            </a:r>
            <a:endParaRPr lang="en-US"/>
          </a:p>
        </c:rich>
      </c:tx>
      <c:overlay val="0"/>
    </c:title>
    <c:autoTitleDeleted val="0"/>
    <c:plotArea>
      <c:layout/>
      <c:scatterChart>
        <c:scatterStyle val="smoothMarker"/>
        <c:varyColors val="0"/>
        <c:ser>
          <c:idx val="0"/>
          <c:order val="0"/>
          <c:tx>
            <c:strRef>
              <c:f>Data!$L$6</c:f>
              <c:strCache>
                <c:ptCount val="1"/>
                <c:pt idx="0">
                  <c:v>3</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Data!$M$6:$U$6</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CFE4-41C1-B0E9-5B1CC9BF3DB8}"/>
            </c:ext>
          </c:extLst>
        </c:ser>
        <c:ser>
          <c:idx val="1"/>
          <c:order val="1"/>
          <c:tx>
            <c:strRef>
              <c:f>Data!$L$14</c:f>
              <c:strCache>
                <c:ptCount val="1"/>
                <c:pt idx="0">
                  <c:v>3</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Data!$M$14:$U$14</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1-CFE4-41C1-B0E9-5B1CC9BF3DB8}"/>
            </c:ext>
          </c:extLst>
        </c:ser>
        <c:dLbls>
          <c:showLegendKey val="0"/>
          <c:showVal val="0"/>
          <c:showCatName val="0"/>
          <c:showSerName val="0"/>
          <c:showPercent val="0"/>
          <c:showBubbleSize val="0"/>
        </c:dLbls>
        <c:axId val="116416896"/>
        <c:axId val="116418816"/>
      </c:scatterChart>
      <c:valAx>
        <c:axId val="116416896"/>
        <c:scaling>
          <c:orientation val="minMax"/>
          <c:max val="4"/>
          <c:min val="-4"/>
        </c:scaling>
        <c:delete val="0"/>
        <c:axPos val="b"/>
        <c:title>
          <c:tx>
            <c:rich>
              <a:bodyPr/>
              <a:lstStyle/>
              <a:p>
                <a:pPr>
                  <a:defRPr/>
                </a:pPr>
                <a:r>
                  <a:rPr lang="en-US" sz="1000" b="1" i="0" baseline="0"/>
                  <a:t>(</a:t>
                </a:r>
                <a:r>
                  <a:rPr lang="el-GR" sz="1000" b="1" i="0" baseline="0"/>
                  <a:t>θ)</a:t>
                </a:r>
                <a:endParaRPr lang="en-US" sz="1000" b="1" i="0" baseline="0"/>
              </a:p>
            </c:rich>
          </c:tx>
          <c:overlay val="0"/>
        </c:title>
        <c:numFmt formatCode="General" sourceLinked="1"/>
        <c:majorTickMark val="none"/>
        <c:minorTickMark val="none"/>
        <c:tickLblPos val="nextTo"/>
        <c:crossAx val="116418816"/>
        <c:crosses val="autoZero"/>
        <c:crossBetween val="midCat"/>
      </c:valAx>
      <c:valAx>
        <c:axId val="116418816"/>
        <c:scaling>
          <c:orientation val="minMax"/>
          <c:max val="1"/>
        </c:scaling>
        <c:delete val="0"/>
        <c:axPos val="l"/>
        <c:majorGridlines/>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1" i="0" u="none" strike="noStrike" kern="1200" baseline="0">
                    <a:solidFill>
                      <a:sysClr val="windowText" lastClr="000000"/>
                    </a:solidFill>
                    <a:latin typeface="+mn-lt"/>
                    <a:ea typeface="+mn-ea"/>
                    <a:cs typeface="+mn-cs"/>
                  </a:defRPr>
                </a:pPr>
                <a:r>
                  <a:rPr lang="en-US" sz="1000" b="1" i="0" baseline="0"/>
                  <a:t>P(</a:t>
                </a:r>
                <a:r>
                  <a:rPr lang="el-GR" sz="1000" b="1" i="0" baseline="0"/>
                  <a:t>θ)</a:t>
                </a:r>
                <a:r>
                  <a:rPr lang="tr-TR" sz="1000" b="1" i="0" baseline="0"/>
                  <a:t> &amp; Q</a:t>
                </a:r>
                <a:r>
                  <a:rPr lang="en-US" sz="1000" b="1" i="0" baseline="0"/>
                  <a:t>(</a:t>
                </a:r>
                <a:r>
                  <a:rPr lang="el-GR" sz="1000" b="1" i="0" baseline="0"/>
                  <a:t>θ)</a:t>
                </a:r>
                <a:r>
                  <a:rPr lang="tr-TR" sz="1000" b="1" i="0" baseline="0"/>
                  <a:t> </a:t>
                </a:r>
                <a:endParaRPr lang="en-US" sz="1000" b="1" i="0" baseline="0"/>
              </a:p>
            </c:rich>
          </c:tx>
          <c:overlay val="0"/>
        </c:title>
        <c:numFmt formatCode="0.00" sourceLinked="0"/>
        <c:majorTickMark val="none"/>
        <c:minorTickMark val="none"/>
        <c:tickLblPos val="low"/>
        <c:crossAx val="116416896"/>
        <c:crosses val="autoZero"/>
        <c:crossBetween val="midCat"/>
      </c:valAx>
    </c:plotArea>
    <c:plotVisOnly val="1"/>
    <c:dispBlanksAs val="gap"/>
    <c:showDLblsOverMax val="0"/>
  </c:chart>
  <c:printSettings>
    <c:headerFooter/>
    <c:pageMargins b="0.750000000000002" l="0.70000000000000062" r="0.70000000000000062" t="0.750000000000002"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tr-TR"/>
              <a:t>Item 4 </a:t>
            </a:r>
            <a:r>
              <a:rPr lang="tr-TR" sz="1800" b="1" i="0" u="none" strike="noStrike" baseline="0"/>
              <a:t>Response Function</a:t>
            </a:r>
            <a:endParaRPr lang="en-US"/>
          </a:p>
        </c:rich>
      </c:tx>
      <c:overlay val="0"/>
    </c:title>
    <c:autoTitleDeleted val="0"/>
    <c:plotArea>
      <c:layout/>
      <c:scatterChart>
        <c:scatterStyle val="smoothMarker"/>
        <c:varyColors val="0"/>
        <c:ser>
          <c:idx val="0"/>
          <c:order val="0"/>
          <c:tx>
            <c:strRef>
              <c:f>Data!$L$7</c:f>
              <c:strCache>
                <c:ptCount val="1"/>
                <c:pt idx="0">
                  <c:v>4</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Data!$M$7:$U$7</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6872-4E9D-B6E9-49A05C54A804}"/>
            </c:ext>
          </c:extLst>
        </c:ser>
        <c:ser>
          <c:idx val="1"/>
          <c:order val="1"/>
          <c:tx>
            <c:strRef>
              <c:f>Data!$L$15</c:f>
              <c:strCache>
                <c:ptCount val="1"/>
                <c:pt idx="0">
                  <c:v>4</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Data!$M$15:$U$15</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1-6872-4E9D-B6E9-49A05C54A804}"/>
            </c:ext>
          </c:extLst>
        </c:ser>
        <c:dLbls>
          <c:showLegendKey val="0"/>
          <c:showVal val="0"/>
          <c:showCatName val="0"/>
          <c:showSerName val="0"/>
          <c:showPercent val="0"/>
          <c:showBubbleSize val="0"/>
        </c:dLbls>
        <c:axId val="116435584"/>
        <c:axId val="116462336"/>
      </c:scatterChart>
      <c:valAx>
        <c:axId val="116435584"/>
        <c:scaling>
          <c:orientation val="minMax"/>
          <c:max val="4"/>
          <c:min val="-4"/>
        </c:scaling>
        <c:delete val="0"/>
        <c:axPos val="b"/>
        <c:title>
          <c:tx>
            <c:rich>
              <a:bodyPr/>
              <a:lstStyle/>
              <a:p>
                <a:pPr>
                  <a:defRPr/>
                </a:pPr>
                <a:r>
                  <a:rPr lang="en-US" sz="1000" b="1" i="0" baseline="0"/>
                  <a:t>(</a:t>
                </a:r>
                <a:r>
                  <a:rPr lang="el-GR" sz="1000" b="1" i="0" baseline="0"/>
                  <a:t>θ)</a:t>
                </a:r>
                <a:endParaRPr lang="en-US" sz="1000" b="1" i="0" baseline="0"/>
              </a:p>
            </c:rich>
          </c:tx>
          <c:overlay val="0"/>
        </c:title>
        <c:numFmt formatCode="General" sourceLinked="1"/>
        <c:majorTickMark val="none"/>
        <c:minorTickMark val="none"/>
        <c:tickLblPos val="nextTo"/>
        <c:crossAx val="116462336"/>
        <c:crosses val="autoZero"/>
        <c:crossBetween val="midCat"/>
      </c:valAx>
      <c:valAx>
        <c:axId val="116462336"/>
        <c:scaling>
          <c:orientation val="minMax"/>
          <c:max val="1"/>
        </c:scaling>
        <c:delete val="0"/>
        <c:axPos val="l"/>
        <c:majorGridlines/>
        <c:title>
          <c:tx>
            <c:rich>
              <a:bodyPr/>
              <a:lstStyle/>
              <a:p>
                <a:pPr>
                  <a:defRPr/>
                </a:pPr>
                <a:r>
                  <a:rPr lang="en-US" sz="1000" b="1" i="0" baseline="0"/>
                  <a:t>P(</a:t>
                </a:r>
                <a:r>
                  <a:rPr lang="el-GR" sz="1000" b="1" i="0" baseline="0"/>
                  <a:t>θ)</a:t>
                </a:r>
                <a:r>
                  <a:rPr lang="tr-TR" sz="1000" b="1" i="0" baseline="0"/>
                  <a:t> &amp; Q</a:t>
                </a:r>
                <a:r>
                  <a:rPr lang="en-US" sz="1000" b="1" i="0" baseline="0"/>
                  <a:t>(</a:t>
                </a:r>
                <a:r>
                  <a:rPr lang="el-GR" sz="1000" b="1" i="0" baseline="0"/>
                  <a:t>θ)</a:t>
                </a:r>
                <a:r>
                  <a:rPr lang="tr-TR" sz="1000" b="1" i="0" baseline="0"/>
                  <a:t> </a:t>
                </a:r>
                <a:endParaRPr lang="en-US" sz="1000" b="1" i="0" baseline="0"/>
              </a:p>
            </c:rich>
          </c:tx>
          <c:overlay val="0"/>
        </c:title>
        <c:numFmt formatCode="0.00" sourceLinked="0"/>
        <c:majorTickMark val="none"/>
        <c:minorTickMark val="none"/>
        <c:tickLblPos val="low"/>
        <c:crossAx val="116435584"/>
        <c:crosses val="autoZero"/>
        <c:crossBetween val="midCat"/>
      </c:valAx>
    </c:plotArea>
    <c:plotVisOnly val="1"/>
    <c:dispBlanksAs val="gap"/>
    <c:showDLblsOverMax val="0"/>
  </c:chart>
  <c:printSettings>
    <c:headerFooter/>
    <c:pageMargins b="0.75000000000000222" l="0.70000000000000062" r="0.70000000000000062" t="0.75000000000000222" header="0.30000000000000032" footer="0.30000000000000032"/>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tr-TR"/>
              <a:t>Item 5 </a:t>
            </a:r>
            <a:r>
              <a:rPr lang="tr-TR" sz="1800" b="1" i="0" u="none" strike="noStrike" baseline="0"/>
              <a:t>Response Function</a:t>
            </a:r>
            <a:endParaRPr lang="en-US"/>
          </a:p>
        </c:rich>
      </c:tx>
      <c:overlay val="0"/>
    </c:title>
    <c:autoTitleDeleted val="0"/>
    <c:plotArea>
      <c:layout/>
      <c:scatterChart>
        <c:scatterStyle val="smoothMarker"/>
        <c:varyColors val="0"/>
        <c:ser>
          <c:idx val="2"/>
          <c:order val="2"/>
          <c:tx>
            <c:strRef>
              <c:f>Data!$L$8</c:f>
              <c:strCache>
                <c:ptCount val="1"/>
                <c:pt idx="0">
                  <c:v>5</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Data!$M$8:$U$8</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0-C16C-42B8-8B04-76F4A7A43BC5}"/>
            </c:ext>
          </c:extLst>
        </c:ser>
        <c:ser>
          <c:idx val="3"/>
          <c:order val="3"/>
          <c:tx>
            <c:strRef>
              <c:f>Data!$L$16</c:f>
              <c:strCache>
                <c:ptCount val="1"/>
                <c:pt idx="0">
                  <c:v>5</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Data!$M$16:$U$16</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1-C16C-42B8-8B04-76F4A7A43BC5}"/>
            </c:ext>
          </c:extLst>
        </c:ser>
        <c:ser>
          <c:idx val="4"/>
          <c:order val="4"/>
          <c:tx>
            <c:strRef>
              <c:f>Data!$L$8</c:f>
              <c:strCache>
                <c:ptCount val="1"/>
                <c:pt idx="0">
                  <c:v>5</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Data!$M$8:$U$8</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2-C16C-42B8-8B04-76F4A7A43BC5}"/>
            </c:ext>
          </c:extLst>
        </c:ser>
        <c:ser>
          <c:idx val="5"/>
          <c:order val="5"/>
          <c:tx>
            <c:strRef>
              <c:f>Data!$L$16</c:f>
              <c:strCache>
                <c:ptCount val="1"/>
                <c:pt idx="0">
                  <c:v>5</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Data!$M$16:$U$16</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3-C16C-42B8-8B04-76F4A7A43BC5}"/>
            </c:ext>
          </c:extLst>
        </c:ser>
        <c:ser>
          <c:idx val="0"/>
          <c:order val="0"/>
          <c:tx>
            <c:strRef>
              <c:f>Data!$L$8</c:f>
              <c:strCache>
                <c:ptCount val="1"/>
                <c:pt idx="0">
                  <c:v>5</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Data!$M$8:$U$8</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0.99394019850841575</c:v>
                </c:pt>
                <c:pt idx="8">
                  <c:v>0.99888746396713979</c:v>
                </c:pt>
              </c:numCache>
            </c:numRef>
          </c:yVal>
          <c:smooth val="1"/>
          <c:extLst>
            <c:ext xmlns:c16="http://schemas.microsoft.com/office/drawing/2014/chart" uri="{C3380CC4-5D6E-409C-BE32-E72D297353CC}">
              <c16:uniqueId val="{00000004-C16C-42B8-8B04-76F4A7A43BC5}"/>
            </c:ext>
          </c:extLst>
        </c:ser>
        <c:ser>
          <c:idx val="1"/>
          <c:order val="1"/>
          <c:tx>
            <c:strRef>
              <c:f>Data!$L$16</c:f>
              <c:strCache>
                <c:ptCount val="1"/>
                <c:pt idx="0">
                  <c:v>5</c:v>
                </c:pt>
              </c:strCache>
            </c:strRef>
          </c:tx>
          <c:marker>
            <c:symbol val="none"/>
          </c:marker>
          <c:xVal>
            <c:numRef>
              <c:f>Data!$M$3:$U$3</c:f>
              <c:numCache>
                <c:formatCode>General</c:formatCode>
                <c:ptCount val="9"/>
                <c:pt idx="0">
                  <c:v>-4</c:v>
                </c:pt>
                <c:pt idx="1">
                  <c:v>-3</c:v>
                </c:pt>
                <c:pt idx="2">
                  <c:v>-2</c:v>
                </c:pt>
                <c:pt idx="3">
                  <c:v>-1</c:v>
                </c:pt>
                <c:pt idx="4">
                  <c:v>0</c:v>
                </c:pt>
                <c:pt idx="5">
                  <c:v>1</c:v>
                </c:pt>
                <c:pt idx="6">
                  <c:v>2</c:v>
                </c:pt>
                <c:pt idx="7">
                  <c:v>3</c:v>
                </c:pt>
                <c:pt idx="8">
                  <c:v>4</c:v>
                </c:pt>
              </c:numCache>
            </c:numRef>
          </c:xVal>
          <c:yVal>
            <c:numRef>
              <c:f>Data!$M$16:$U$16</c:f>
              <c:numCache>
                <c:formatCode>0.0000</c:formatCode>
                <c:ptCount val="9"/>
                <c:pt idx="0">
                  <c:v>0.99888746396713968</c:v>
                </c:pt>
                <c:pt idx="1">
                  <c:v>0.99394019850841586</c:v>
                </c:pt>
                <c:pt idx="2">
                  <c:v>0.96770453530154943</c:v>
                </c:pt>
                <c:pt idx="3">
                  <c:v>0.84553473491646525</c:v>
                </c:pt>
                <c:pt idx="4">
                  <c:v>0.5</c:v>
                </c:pt>
                <c:pt idx="5">
                  <c:v>0.15446526508353475</c:v>
                </c:pt>
                <c:pt idx="6">
                  <c:v>3.2295464698450571E-2</c:v>
                </c:pt>
                <c:pt idx="7">
                  <c:v>6.0598014915842491E-3</c:v>
                </c:pt>
                <c:pt idx="8">
                  <c:v>1.1125360328602119E-3</c:v>
                </c:pt>
              </c:numCache>
            </c:numRef>
          </c:yVal>
          <c:smooth val="1"/>
          <c:extLst>
            <c:ext xmlns:c16="http://schemas.microsoft.com/office/drawing/2014/chart" uri="{C3380CC4-5D6E-409C-BE32-E72D297353CC}">
              <c16:uniqueId val="{00000005-C16C-42B8-8B04-76F4A7A43BC5}"/>
            </c:ext>
          </c:extLst>
        </c:ser>
        <c:dLbls>
          <c:showLegendKey val="0"/>
          <c:showVal val="0"/>
          <c:showCatName val="0"/>
          <c:showSerName val="0"/>
          <c:showPercent val="0"/>
          <c:showBubbleSize val="0"/>
        </c:dLbls>
        <c:axId val="116527872"/>
        <c:axId val="116529792"/>
      </c:scatterChart>
      <c:valAx>
        <c:axId val="116527872"/>
        <c:scaling>
          <c:orientation val="minMax"/>
          <c:max val="4"/>
          <c:min val="-4"/>
        </c:scaling>
        <c:delete val="0"/>
        <c:axPos val="b"/>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1" i="0" u="none" strike="noStrike" kern="1200" baseline="0">
                    <a:solidFill>
                      <a:sysClr val="windowText" lastClr="000000"/>
                    </a:solidFill>
                    <a:latin typeface="+mn-lt"/>
                    <a:ea typeface="+mn-ea"/>
                    <a:cs typeface="+mn-cs"/>
                  </a:defRPr>
                </a:pPr>
                <a:r>
                  <a:rPr lang="tr-TR" sz="1000" b="1" i="0" baseline="0"/>
                  <a:t>(</a:t>
                </a:r>
                <a:r>
                  <a:rPr lang="el-GR" sz="1000" b="1" i="0" baseline="0"/>
                  <a:t>θ</a:t>
                </a:r>
                <a:r>
                  <a:rPr lang="tr-TR" sz="1000" b="1" i="0" baseline="0"/>
                  <a:t>)</a:t>
                </a:r>
                <a:endParaRPr lang="en-US" sz="1000" b="1" i="0" baseline="0"/>
              </a:p>
            </c:rich>
          </c:tx>
          <c:overlay val="0"/>
        </c:title>
        <c:numFmt formatCode="General" sourceLinked="1"/>
        <c:majorTickMark val="none"/>
        <c:minorTickMark val="none"/>
        <c:tickLblPos val="nextTo"/>
        <c:crossAx val="116529792"/>
        <c:crosses val="autoZero"/>
        <c:crossBetween val="midCat"/>
        <c:majorUnit val="1"/>
      </c:valAx>
      <c:valAx>
        <c:axId val="116529792"/>
        <c:scaling>
          <c:orientation val="minMax"/>
          <c:max val="1"/>
          <c:min val="0"/>
        </c:scaling>
        <c:delete val="0"/>
        <c:axPos val="l"/>
        <c:majorGridlines/>
        <c:title>
          <c:tx>
            <c:rich>
              <a:bodyPr/>
              <a:lstStyle/>
              <a:p>
                <a:pPr>
                  <a:defRPr/>
                </a:pPr>
                <a:r>
                  <a:rPr lang="en-US" sz="1000" b="1" i="0" u="none" strike="noStrike" baseline="0"/>
                  <a:t>P(</a:t>
                </a:r>
                <a:r>
                  <a:rPr lang="el-GR" sz="1000" b="1" i="0" u="none" strike="noStrike" baseline="0"/>
                  <a:t>θ)</a:t>
                </a:r>
                <a:r>
                  <a:rPr lang="tr-TR" sz="1000" b="1" i="0" u="none" strike="noStrike" baseline="0"/>
                  <a:t> &amp; Q</a:t>
                </a:r>
                <a:r>
                  <a:rPr lang="en-US" sz="1000" b="1" i="0" u="none" strike="noStrike" baseline="0"/>
                  <a:t>(</a:t>
                </a:r>
                <a:r>
                  <a:rPr lang="el-GR" sz="1000" b="1" i="0" u="none" strike="noStrike" baseline="0"/>
                  <a:t>θ)</a:t>
                </a:r>
                <a:endParaRPr lang="en-US" sz="1000" b="1" i="0" baseline="0"/>
              </a:p>
            </c:rich>
          </c:tx>
          <c:overlay val="0"/>
        </c:title>
        <c:numFmt formatCode="0.00" sourceLinked="0"/>
        <c:majorTickMark val="none"/>
        <c:minorTickMark val="none"/>
        <c:tickLblPos val="low"/>
        <c:crossAx val="116527872"/>
        <c:crosses val="autoZero"/>
        <c:crossBetween val="midCat"/>
      </c:valAx>
    </c:plotArea>
    <c:plotVisOnly val="1"/>
    <c:dispBlanksAs val="gap"/>
    <c:showDLblsOverMax val="0"/>
  </c:chart>
  <c:printSettings>
    <c:headerFooter/>
    <c:pageMargins b="0.75000000000000222" l="0.70000000000000062" r="0.70000000000000062" t="0.75000000000000222" header="0.30000000000000032" footer="0.30000000000000032"/>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smoothMarker"/>
        <c:varyColors val="0"/>
        <c:ser>
          <c:idx val="0"/>
          <c:order val="0"/>
          <c:tx>
            <c:strRef>
              <c:f>Data!$L$28</c:f>
              <c:strCache>
                <c:ptCount val="1"/>
                <c:pt idx="0">
                  <c:v>Item 1</c:v>
                </c:pt>
              </c:strCache>
            </c:strRef>
          </c:tx>
          <c:marker>
            <c:symbol val="none"/>
          </c:marker>
          <c:xVal>
            <c:numRef>
              <c:f>Data!$M$27:$U$27</c:f>
              <c:numCache>
                <c:formatCode>General</c:formatCode>
                <c:ptCount val="9"/>
                <c:pt idx="0">
                  <c:v>-4</c:v>
                </c:pt>
                <c:pt idx="1">
                  <c:v>-3</c:v>
                </c:pt>
                <c:pt idx="2">
                  <c:v>-2</c:v>
                </c:pt>
                <c:pt idx="3">
                  <c:v>-1</c:v>
                </c:pt>
                <c:pt idx="4">
                  <c:v>0</c:v>
                </c:pt>
                <c:pt idx="5">
                  <c:v>1</c:v>
                </c:pt>
                <c:pt idx="6">
                  <c:v>2</c:v>
                </c:pt>
                <c:pt idx="7">
                  <c:v>3</c:v>
                </c:pt>
                <c:pt idx="8">
                  <c:v>4</c:v>
                </c:pt>
              </c:numCache>
            </c:numRef>
          </c:xVal>
          <c:yVal>
            <c:numRef>
              <c:f>Data!$M$28:$U$28</c:f>
              <c:numCache>
                <c:formatCode>0.0000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0-EFCA-434C-BC3E-188B4D4D8EEF}"/>
            </c:ext>
          </c:extLst>
        </c:ser>
        <c:ser>
          <c:idx val="1"/>
          <c:order val="1"/>
          <c:tx>
            <c:strRef>
              <c:f>Data!$L$29</c:f>
              <c:strCache>
                <c:ptCount val="1"/>
                <c:pt idx="0">
                  <c:v>Item 2</c:v>
                </c:pt>
              </c:strCache>
            </c:strRef>
          </c:tx>
          <c:marker>
            <c:symbol val="none"/>
          </c:marker>
          <c:xVal>
            <c:numRef>
              <c:f>Data!$M$27:$U$27</c:f>
              <c:numCache>
                <c:formatCode>General</c:formatCode>
                <c:ptCount val="9"/>
                <c:pt idx="0">
                  <c:v>-4</c:v>
                </c:pt>
                <c:pt idx="1">
                  <c:v>-3</c:v>
                </c:pt>
                <c:pt idx="2">
                  <c:v>-2</c:v>
                </c:pt>
                <c:pt idx="3">
                  <c:v>-1</c:v>
                </c:pt>
                <c:pt idx="4">
                  <c:v>0</c:v>
                </c:pt>
                <c:pt idx="5">
                  <c:v>1</c:v>
                </c:pt>
                <c:pt idx="6">
                  <c:v>2</c:v>
                </c:pt>
                <c:pt idx="7">
                  <c:v>3</c:v>
                </c:pt>
                <c:pt idx="8">
                  <c:v>4</c:v>
                </c:pt>
              </c:numCache>
            </c:numRef>
          </c:xVal>
          <c:yVal>
            <c:numRef>
              <c:f>Data!$M$29:$U$29</c:f>
              <c:numCache>
                <c:formatCode>0.0000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1-EFCA-434C-BC3E-188B4D4D8EEF}"/>
            </c:ext>
          </c:extLst>
        </c:ser>
        <c:ser>
          <c:idx val="2"/>
          <c:order val="2"/>
          <c:tx>
            <c:strRef>
              <c:f>Data!$L$30</c:f>
              <c:strCache>
                <c:ptCount val="1"/>
                <c:pt idx="0">
                  <c:v>Item 3</c:v>
                </c:pt>
              </c:strCache>
            </c:strRef>
          </c:tx>
          <c:marker>
            <c:symbol val="none"/>
          </c:marker>
          <c:xVal>
            <c:numRef>
              <c:f>Data!$M$27:$U$27</c:f>
              <c:numCache>
                <c:formatCode>General</c:formatCode>
                <c:ptCount val="9"/>
                <c:pt idx="0">
                  <c:v>-4</c:v>
                </c:pt>
                <c:pt idx="1">
                  <c:v>-3</c:v>
                </c:pt>
                <c:pt idx="2">
                  <c:v>-2</c:v>
                </c:pt>
                <c:pt idx="3">
                  <c:v>-1</c:v>
                </c:pt>
                <c:pt idx="4">
                  <c:v>0</c:v>
                </c:pt>
                <c:pt idx="5">
                  <c:v>1</c:v>
                </c:pt>
                <c:pt idx="6">
                  <c:v>2</c:v>
                </c:pt>
                <c:pt idx="7">
                  <c:v>3</c:v>
                </c:pt>
                <c:pt idx="8">
                  <c:v>4</c:v>
                </c:pt>
              </c:numCache>
            </c:numRef>
          </c:xVal>
          <c:yVal>
            <c:numRef>
              <c:f>Data!$M$30:$U$30</c:f>
              <c:numCache>
                <c:formatCode>0.0000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2-EFCA-434C-BC3E-188B4D4D8EEF}"/>
            </c:ext>
          </c:extLst>
        </c:ser>
        <c:ser>
          <c:idx val="3"/>
          <c:order val="3"/>
          <c:tx>
            <c:strRef>
              <c:f>Data!$L$31</c:f>
              <c:strCache>
                <c:ptCount val="1"/>
                <c:pt idx="0">
                  <c:v>Item 4</c:v>
                </c:pt>
              </c:strCache>
            </c:strRef>
          </c:tx>
          <c:marker>
            <c:symbol val="none"/>
          </c:marker>
          <c:xVal>
            <c:numRef>
              <c:f>Data!$M$27:$U$27</c:f>
              <c:numCache>
                <c:formatCode>General</c:formatCode>
                <c:ptCount val="9"/>
                <c:pt idx="0">
                  <c:v>-4</c:v>
                </c:pt>
                <c:pt idx="1">
                  <c:v>-3</c:v>
                </c:pt>
                <c:pt idx="2">
                  <c:v>-2</c:v>
                </c:pt>
                <c:pt idx="3">
                  <c:v>-1</c:v>
                </c:pt>
                <c:pt idx="4">
                  <c:v>0</c:v>
                </c:pt>
                <c:pt idx="5">
                  <c:v>1</c:v>
                </c:pt>
                <c:pt idx="6">
                  <c:v>2</c:v>
                </c:pt>
                <c:pt idx="7">
                  <c:v>3</c:v>
                </c:pt>
                <c:pt idx="8">
                  <c:v>4</c:v>
                </c:pt>
              </c:numCache>
            </c:numRef>
          </c:xVal>
          <c:yVal>
            <c:numRef>
              <c:f>Data!$M$31:$U$31</c:f>
              <c:numCache>
                <c:formatCode>0.0000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3-EFCA-434C-BC3E-188B4D4D8EEF}"/>
            </c:ext>
          </c:extLst>
        </c:ser>
        <c:ser>
          <c:idx val="4"/>
          <c:order val="4"/>
          <c:tx>
            <c:strRef>
              <c:f>Data!$L$32</c:f>
              <c:strCache>
                <c:ptCount val="1"/>
                <c:pt idx="0">
                  <c:v>Item 5</c:v>
                </c:pt>
              </c:strCache>
            </c:strRef>
          </c:tx>
          <c:marker>
            <c:symbol val="none"/>
          </c:marker>
          <c:xVal>
            <c:numRef>
              <c:f>Data!$M$27:$U$27</c:f>
              <c:numCache>
                <c:formatCode>General</c:formatCode>
                <c:ptCount val="9"/>
                <c:pt idx="0">
                  <c:v>-4</c:v>
                </c:pt>
                <c:pt idx="1">
                  <c:v>-3</c:v>
                </c:pt>
                <c:pt idx="2">
                  <c:v>-2</c:v>
                </c:pt>
                <c:pt idx="3">
                  <c:v>-1</c:v>
                </c:pt>
                <c:pt idx="4">
                  <c:v>0</c:v>
                </c:pt>
                <c:pt idx="5">
                  <c:v>1</c:v>
                </c:pt>
                <c:pt idx="6">
                  <c:v>2</c:v>
                </c:pt>
                <c:pt idx="7">
                  <c:v>3</c:v>
                </c:pt>
                <c:pt idx="8">
                  <c:v>4</c:v>
                </c:pt>
              </c:numCache>
            </c:numRef>
          </c:xVal>
          <c:yVal>
            <c:numRef>
              <c:f>Data!$M$32:$U$32</c:f>
              <c:numCache>
                <c:formatCode>0.0000</c:formatCode>
                <c:ptCount val="9"/>
                <c:pt idx="0">
                  <c:v>3.2116520766997773E-3</c:v>
                </c:pt>
                <c:pt idx="1">
                  <c:v>1.7406702059678796E-2</c:v>
                </c:pt>
                <c:pt idx="2">
                  <c:v>9.0319631532665187E-2</c:v>
                </c:pt>
                <c:pt idx="3">
                  <c:v>0.37745060873234126</c:v>
                </c:pt>
                <c:pt idx="4">
                  <c:v>0.72250000000000003</c:v>
                </c:pt>
                <c:pt idx="5">
                  <c:v>0.37745060873234126</c:v>
                </c:pt>
                <c:pt idx="6">
                  <c:v>9.0319631532665159E-2</c:v>
                </c:pt>
                <c:pt idx="7">
                  <c:v>1.7406702059678793E-2</c:v>
                </c:pt>
                <c:pt idx="8">
                  <c:v>3.2116520766997778E-3</c:v>
                </c:pt>
              </c:numCache>
            </c:numRef>
          </c:yVal>
          <c:smooth val="1"/>
          <c:extLst>
            <c:ext xmlns:c16="http://schemas.microsoft.com/office/drawing/2014/chart" uri="{C3380CC4-5D6E-409C-BE32-E72D297353CC}">
              <c16:uniqueId val="{00000004-EFCA-434C-BC3E-188B4D4D8EEF}"/>
            </c:ext>
          </c:extLst>
        </c:ser>
        <c:dLbls>
          <c:showLegendKey val="0"/>
          <c:showVal val="0"/>
          <c:showCatName val="0"/>
          <c:showSerName val="0"/>
          <c:showPercent val="0"/>
          <c:showBubbleSize val="0"/>
        </c:dLbls>
        <c:axId val="116681728"/>
        <c:axId val="116700288"/>
      </c:scatterChart>
      <c:valAx>
        <c:axId val="116681728"/>
        <c:scaling>
          <c:orientation val="minMax"/>
          <c:max val="4"/>
          <c:min val="-4"/>
        </c:scaling>
        <c:delete val="0"/>
        <c:axPos val="b"/>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1" i="0" u="none" strike="noStrike" kern="1200" baseline="0">
                    <a:solidFill>
                      <a:sysClr val="windowText" lastClr="000000"/>
                    </a:solidFill>
                    <a:latin typeface="+mn-lt"/>
                    <a:ea typeface="+mn-ea"/>
                    <a:cs typeface="+mn-cs"/>
                  </a:defRPr>
                </a:pPr>
                <a:r>
                  <a:rPr lang="en-US" sz="1000" b="1" i="0" baseline="0"/>
                  <a:t>(</a:t>
                </a:r>
                <a:r>
                  <a:rPr lang="el-GR" sz="1000" b="1" i="0" baseline="0"/>
                  <a:t>θ)</a:t>
                </a:r>
                <a:endParaRPr lang="en-US" sz="1000" b="1" i="0" baseline="0"/>
              </a:p>
            </c:rich>
          </c:tx>
          <c:overlay val="0"/>
        </c:title>
        <c:numFmt formatCode="General" sourceLinked="1"/>
        <c:majorTickMark val="none"/>
        <c:minorTickMark val="none"/>
        <c:tickLblPos val="nextTo"/>
        <c:crossAx val="116700288"/>
        <c:crosses val="autoZero"/>
        <c:crossBetween val="midCat"/>
        <c:majorUnit val="1"/>
        <c:minorUnit val="1"/>
      </c:valAx>
      <c:valAx>
        <c:axId val="116700288"/>
        <c:scaling>
          <c:orientation val="minMax"/>
          <c:min val="0"/>
        </c:scaling>
        <c:delete val="0"/>
        <c:axPos val="l"/>
        <c:majorGridlines/>
        <c:title>
          <c:tx>
            <c:rich>
              <a:bodyPr/>
              <a:lstStyle/>
              <a:p>
                <a:pPr>
                  <a:defRPr/>
                </a:pPr>
                <a:r>
                  <a:rPr lang="tr-TR"/>
                  <a:t>I</a:t>
                </a:r>
                <a:r>
                  <a:rPr lang="tr-TR" sz="1000" b="1" i="0" baseline="0"/>
                  <a:t>nformation </a:t>
                </a:r>
                <a:r>
                  <a:rPr lang="en-US" sz="1000" b="1" i="0" baseline="0"/>
                  <a:t>(</a:t>
                </a:r>
                <a:r>
                  <a:rPr lang="el-GR" sz="1000" b="1" i="0" baseline="0"/>
                  <a:t>θ)</a:t>
                </a:r>
                <a:endParaRPr lang="en-US" sz="1000" b="1" i="0" baseline="0"/>
              </a:p>
            </c:rich>
          </c:tx>
          <c:layout>
            <c:manualLayout>
              <c:xMode val="edge"/>
              <c:yMode val="edge"/>
              <c:x val="1.9444444444444445E-2"/>
              <c:y val="0.28933034412365138"/>
            </c:manualLayout>
          </c:layout>
          <c:overlay val="0"/>
        </c:title>
        <c:numFmt formatCode="#,##0.00" sourceLinked="0"/>
        <c:majorTickMark val="none"/>
        <c:minorTickMark val="none"/>
        <c:tickLblPos val="low"/>
        <c:crossAx val="116681728"/>
        <c:crosses val="autoZero"/>
        <c:crossBetween val="midCat"/>
        <c:majorUnit val="0.1"/>
        <c:minorUnit val="0.1"/>
      </c:valAx>
    </c:plotArea>
    <c:legend>
      <c:legendPos val="r"/>
      <c:overlay val="0"/>
    </c:legend>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19741002597414"/>
          <c:y val="5.1392797966477902E-2"/>
          <c:w val="0.66166374539653783"/>
          <c:h val="0.73448816050654353"/>
        </c:manualLayout>
      </c:layout>
      <c:scatterChart>
        <c:scatterStyle val="smoothMarker"/>
        <c:varyColors val="0"/>
        <c:ser>
          <c:idx val="0"/>
          <c:order val="0"/>
          <c:tx>
            <c:strRef>
              <c:f>Data!$L$34</c:f>
              <c:strCache>
                <c:ptCount val="1"/>
                <c:pt idx="0">
                  <c:v>Test I (θ)</c:v>
                </c:pt>
              </c:strCache>
            </c:strRef>
          </c:tx>
          <c:marker>
            <c:symbol val="none"/>
          </c:marker>
          <c:xVal>
            <c:numRef>
              <c:f>Data!$M$33:$U$33</c:f>
              <c:numCache>
                <c:formatCode>General</c:formatCode>
                <c:ptCount val="9"/>
                <c:pt idx="0">
                  <c:v>-4</c:v>
                </c:pt>
                <c:pt idx="1">
                  <c:v>-3</c:v>
                </c:pt>
                <c:pt idx="2">
                  <c:v>-2</c:v>
                </c:pt>
                <c:pt idx="3">
                  <c:v>-1</c:v>
                </c:pt>
                <c:pt idx="4">
                  <c:v>0</c:v>
                </c:pt>
                <c:pt idx="5">
                  <c:v>1</c:v>
                </c:pt>
                <c:pt idx="6">
                  <c:v>2</c:v>
                </c:pt>
                <c:pt idx="7">
                  <c:v>3</c:v>
                </c:pt>
                <c:pt idx="8">
                  <c:v>4</c:v>
                </c:pt>
              </c:numCache>
            </c:numRef>
          </c:xVal>
          <c:yVal>
            <c:numRef>
              <c:f>Data!$M$34:$U$34</c:f>
              <c:numCache>
                <c:formatCode>0.0000</c:formatCode>
                <c:ptCount val="9"/>
                <c:pt idx="0">
                  <c:v>1.6058260383498887E-2</c:v>
                </c:pt>
                <c:pt idx="1">
                  <c:v>8.7033510298393985E-2</c:v>
                </c:pt>
                <c:pt idx="2">
                  <c:v>0.45159815766332595</c:v>
                </c:pt>
                <c:pt idx="3">
                  <c:v>1.8872530436617063</c:v>
                </c:pt>
                <c:pt idx="4">
                  <c:v>3.6125000000000003</c:v>
                </c:pt>
                <c:pt idx="5">
                  <c:v>1.8872530436617063</c:v>
                </c:pt>
                <c:pt idx="6">
                  <c:v>0.45159815766332578</c:v>
                </c:pt>
                <c:pt idx="7">
                  <c:v>8.7033510298393957E-2</c:v>
                </c:pt>
                <c:pt idx="8">
                  <c:v>1.605826038349889E-2</c:v>
                </c:pt>
              </c:numCache>
            </c:numRef>
          </c:yVal>
          <c:smooth val="1"/>
          <c:extLst>
            <c:ext xmlns:c16="http://schemas.microsoft.com/office/drawing/2014/chart" uri="{C3380CC4-5D6E-409C-BE32-E72D297353CC}">
              <c16:uniqueId val="{00000000-B2EC-432A-95D5-1FE2F33E038D}"/>
            </c:ext>
          </c:extLst>
        </c:ser>
        <c:ser>
          <c:idx val="1"/>
          <c:order val="1"/>
          <c:tx>
            <c:strRef>
              <c:f>Data!$L$35</c:f>
              <c:strCache>
                <c:ptCount val="1"/>
                <c:pt idx="0">
                  <c:v>SE (θ)</c:v>
                </c:pt>
              </c:strCache>
            </c:strRef>
          </c:tx>
          <c:marker>
            <c:symbol val="none"/>
          </c:marker>
          <c:xVal>
            <c:numRef>
              <c:f>Data!$M$33:$U$33</c:f>
              <c:numCache>
                <c:formatCode>General</c:formatCode>
                <c:ptCount val="9"/>
                <c:pt idx="0">
                  <c:v>-4</c:v>
                </c:pt>
                <c:pt idx="1">
                  <c:v>-3</c:v>
                </c:pt>
                <c:pt idx="2">
                  <c:v>-2</c:v>
                </c:pt>
                <c:pt idx="3">
                  <c:v>-1</c:v>
                </c:pt>
                <c:pt idx="4">
                  <c:v>0</c:v>
                </c:pt>
                <c:pt idx="5">
                  <c:v>1</c:v>
                </c:pt>
                <c:pt idx="6">
                  <c:v>2</c:v>
                </c:pt>
                <c:pt idx="7">
                  <c:v>3</c:v>
                </c:pt>
                <c:pt idx="8">
                  <c:v>4</c:v>
                </c:pt>
              </c:numCache>
            </c:numRef>
          </c:xVal>
          <c:yVal>
            <c:numRef>
              <c:f>Data!$M$35:$U$35</c:f>
              <c:numCache>
                <c:formatCode>General</c:formatCode>
                <c:ptCount val="9"/>
                <c:pt idx="0">
                  <c:v>7.8913399400996616</c:v>
                </c:pt>
                <c:pt idx="1">
                  <c:v>3.3896647724593221</c:v>
                </c:pt>
                <c:pt idx="2">
                  <c:v>1.4880719119189199</c:v>
                </c:pt>
                <c:pt idx="3">
                  <c:v>0.72792214666890587</c:v>
                </c:pt>
                <c:pt idx="4">
                  <c:v>0.52613364176465638</c:v>
                </c:pt>
                <c:pt idx="5">
                  <c:v>0.72792214666890587</c:v>
                </c:pt>
                <c:pt idx="6">
                  <c:v>1.4880719119189201</c:v>
                </c:pt>
                <c:pt idx="7">
                  <c:v>3.389664772459323</c:v>
                </c:pt>
                <c:pt idx="8">
                  <c:v>7.8913399400996616</c:v>
                </c:pt>
              </c:numCache>
            </c:numRef>
          </c:yVal>
          <c:smooth val="1"/>
          <c:extLst>
            <c:ext xmlns:c16="http://schemas.microsoft.com/office/drawing/2014/chart" uri="{C3380CC4-5D6E-409C-BE32-E72D297353CC}">
              <c16:uniqueId val="{00000001-B2EC-432A-95D5-1FE2F33E038D}"/>
            </c:ext>
          </c:extLst>
        </c:ser>
        <c:dLbls>
          <c:showLegendKey val="0"/>
          <c:showVal val="0"/>
          <c:showCatName val="0"/>
          <c:showSerName val="0"/>
          <c:showPercent val="0"/>
          <c:showBubbleSize val="0"/>
        </c:dLbls>
        <c:axId val="116708864"/>
        <c:axId val="116710784"/>
      </c:scatterChart>
      <c:valAx>
        <c:axId val="116708864"/>
        <c:scaling>
          <c:orientation val="minMax"/>
          <c:max val="4"/>
          <c:min val="-4"/>
        </c:scaling>
        <c:delete val="0"/>
        <c:axPos val="b"/>
        <c:title>
          <c:tx>
            <c:rich>
              <a:bodyPr/>
              <a:lstStyle/>
              <a:p>
                <a:pPr>
                  <a:defRPr/>
                </a:pPr>
                <a:r>
                  <a:rPr lang="tr-TR" baseline="0"/>
                  <a:t>    </a:t>
                </a:r>
                <a:r>
                  <a:rPr lang="en-US" sz="1000" b="1" i="0" baseline="0"/>
                  <a:t>(</a:t>
                </a:r>
                <a:r>
                  <a:rPr lang="el-GR" sz="1000" b="1" i="0" baseline="0"/>
                  <a:t>θ)</a:t>
                </a:r>
                <a:endParaRPr lang="en-US" sz="1000" b="1" i="0" baseline="0"/>
              </a:p>
            </c:rich>
          </c:tx>
          <c:layout>
            <c:manualLayout>
              <c:xMode val="edge"/>
              <c:yMode val="edge"/>
              <c:x val="0.41236920384951964"/>
              <c:y val="0.87868037328667403"/>
            </c:manualLayout>
          </c:layout>
          <c:overlay val="0"/>
        </c:title>
        <c:numFmt formatCode="General" sourceLinked="1"/>
        <c:majorTickMark val="none"/>
        <c:minorTickMark val="none"/>
        <c:tickLblPos val="low"/>
        <c:crossAx val="116710784"/>
        <c:crosses val="autoZero"/>
        <c:crossBetween val="midCat"/>
        <c:majorUnit val="1"/>
        <c:minorUnit val="0.2"/>
      </c:valAx>
      <c:valAx>
        <c:axId val="116710784"/>
        <c:scaling>
          <c:orientation val="minMax"/>
          <c:max val="4"/>
        </c:scaling>
        <c:delete val="0"/>
        <c:axPos val="l"/>
        <c:majorGridlines/>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1" i="0" u="none" strike="noStrike" kern="1200" baseline="0">
                    <a:solidFill>
                      <a:sysClr val="windowText" lastClr="000000"/>
                    </a:solidFill>
                    <a:latin typeface="+mn-lt"/>
                    <a:ea typeface="+mn-ea"/>
                    <a:cs typeface="+mn-cs"/>
                  </a:defRPr>
                </a:pPr>
                <a:r>
                  <a:rPr lang="tr-TR"/>
                  <a:t>Information</a:t>
                </a:r>
                <a:r>
                  <a:rPr lang="tr-TR" baseline="0"/>
                  <a:t> </a:t>
                </a:r>
                <a:r>
                  <a:rPr lang="en-US" sz="1000" b="1" i="0" baseline="0"/>
                  <a:t>(</a:t>
                </a:r>
                <a:r>
                  <a:rPr lang="el-GR" sz="1000" b="1" i="0" baseline="0"/>
                  <a:t>θ)</a:t>
                </a:r>
                <a:endParaRPr lang="en-US" sz="1000" b="1" i="0" baseline="0"/>
              </a:p>
            </c:rich>
          </c:tx>
          <c:overlay val="0"/>
        </c:title>
        <c:numFmt formatCode="0.00" sourceLinked="0"/>
        <c:majorTickMark val="none"/>
        <c:minorTickMark val="none"/>
        <c:tickLblPos val="low"/>
        <c:crossAx val="116708864"/>
        <c:crosses val="autoZero"/>
        <c:crossBetween val="midCat"/>
        <c:minorUnit val="0.1"/>
      </c:valAx>
    </c:plotArea>
    <c:legend>
      <c:legendPos val="r"/>
      <c:layout>
        <c:manualLayout>
          <c:xMode val="edge"/>
          <c:yMode val="edge"/>
          <c:x val="0.81512452050687945"/>
          <c:y val="0.41629544097675525"/>
          <c:w val="0.18120503587331388"/>
          <c:h val="0.16401735497348546"/>
        </c:manualLayout>
      </c:layout>
      <c:overlay val="0"/>
    </c:legend>
    <c:plotVisOnly val="1"/>
    <c:dispBlanksAs val="gap"/>
    <c:showDLblsOverMax val="0"/>
  </c:chart>
  <c:printSettings>
    <c:headerFooter/>
    <c:pageMargins b="0.75000000000000178" l="0.70000000000000062" r="0.70000000000000062" t="0.75000000000000178" header="0.30000000000000032" footer="0.30000000000000032"/>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tr-TR"/>
              <a:t>Test</a:t>
            </a:r>
            <a:r>
              <a:rPr lang="tr-TR" baseline="0"/>
              <a:t> Response Function</a:t>
            </a:r>
            <a:endParaRPr lang="en-US"/>
          </a:p>
        </c:rich>
      </c:tx>
      <c:overlay val="0"/>
    </c:title>
    <c:autoTitleDeleted val="0"/>
    <c:plotArea>
      <c:layout/>
      <c:scatterChart>
        <c:scatterStyle val="smoothMarker"/>
        <c:varyColors val="0"/>
        <c:ser>
          <c:idx val="0"/>
          <c:order val="0"/>
          <c:marker>
            <c:symbol val="none"/>
          </c:marker>
          <c:xVal>
            <c:numRef>
              <c:f>Data!$Z$3:$AH$3</c:f>
              <c:numCache>
                <c:formatCode>General</c:formatCode>
                <c:ptCount val="9"/>
                <c:pt idx="0">
                  <c:v>-4</c:v>
                </c:pt>
                <c:pt idx="1">
                  <c:v>-3</c:v>
                </c:pt>
                <c:pt idx="2">
                  <c:v>-2</c:v>
                </c:pt>
                <c:pt idx="3">
                  <c:v>-1</c:v>
                </c:pt>
                <c:pt idx="4">
                  <c:v>0</c:v>
                </c:pt>
                <c:pt idx="5">
                  <c:v>1</c:v>
                </c:pt>
                <c:pt idx="6">
                  <c:v>2</c:v>
                </c:pt>
                <c:pt idx="7">
                  <c:v>3</c:v>
                </c:pt>
                <c:pt idx="8">
                  <c:v>4</c:v>
                </c:pt>
              </c:numCache>
            </c:numRef>
          </c:xVal>
          <c:yVal>
            <c:numRef>
              <c:f>Data!$Z$4:$AH$4</c:f>
              <c:numCache>
                <c:formatCode>0.0000</c:formatCode>
                <c:ptCount val="9"/>
                <c:pt idx="0">
                  <c:v>1.1125360328603216E-3</c:v>
                </c:pt>
                <c:pt idx="1">
                  <c:v>6.0598014915841155E-3</c:v>
                </c:pt>
                <c:pt idx="2">
                  <c:v>3.2295464698450516E-2</c:v>
                </c:pt>
                <c:pt idx="3">
                  <c:v>0.1544652650835347</c:v>
                </c:pt>
                <c:pt idx="4">
                  <c:v>0.5</c:v>
                </c:pt>
                <c:pt idx="5">
                  <c:v>0.84553473491646525</c:v>
                </c:pt>
                <c:pt idx="6">
                  <c:v>0.96770453530154943</c:v>
                </c:pt>
                <c:pt idx="7">
                  <c:v>0.99394019850841564</c:v>
                </c:pt>
                <c:pt idx="8">
                  <c:v>0.99888746396713979</c:v>
                </c:pt>
              </c:numCache>
            </c:numRef>
          </c:yVal>
          <c:smooth val="1"/>
          <c:extLst>
            <c:ext xmlns:c16="http://schemas.microsoft.com/office/drawing/2014/chart" uri="{C3380CC4-5D6E-409C-BE32-E72D297353CC}">
              <c16:uniqueId val="{00000000-B387-4215-B00B-A8620FA1DC74}"/>
            </c:ext>
          </c:extLst>
        </c:ser>
        <c:dLbls>
          <c:showLegendKey val="0"/>
          <c:showVal val="0"/>
          <c:showCatName val="0"/>
          <c:showSerName val="0"/>
          <c:showPercent val="0"/>
          <c:showBubbleSize val="0"/>
        </c:dLbls>
        <c:axId val="116743168"/>
        <c:axId val="116716672"/>
      </c:scatterChart>
      <c:valAx>
        <c:axId val="116743168"/>
        <c:scaling>
          <c:orientation val="minMax"/>
          <c:max val="4"/>
          <c:min val="-4"/>
        </c:scaling>
        <c:delete val="0"/>
        <c:axPos val="b"/>
        <c:title>
          <c:tx>
            <c:rich>
              <a:bodyPr/>
              <a:lstStyle/>
              <a:p>
                <a:pPr>
                  <a:defRPr/>
                </a:pPr>
                <a:r>
                  <a:rPr lang="tr-TR">
                    <a:latin typeface="Times New Roman"/>
                    <a:cs typeface="Times New Roman"/>
                  </a:rPr>
                  <a:t>(</a:t>
                </a:r>
                <a:r>
                  <a:rPr lang="el-GR">
                    <a:latin typeface="Times New Roman"/>
                    <a:cs typeface="Times New Roman"/>
                  </a:rPr>
                  <a:t>θ</a:t>
                </a:r>
                <a:r>
                  <a:rPr lang="tr-TR">
                    <a:latin typeface="Times New Roman"/>
                    <a:cs typeface="Times New Roman"/>
                  </a:rPr>
                  <a:t>)</a:t>
                </a:r>
                <a:endParaRPr lang="en-US"/>
              </a:p>
            </c:rich>
          </c:tx>
          <c:overlay val="0"/>
        </c:title>
        <c:numFmt formatCode="General" sourceLinked="1"/>
        <c:majorTickMark val="none"/>
        <c:minorTickMark val="none"/>
        <c:tickLblPos val="nextTo"/>
        <c:crossAx val="116716672"/>
        <c:crosses val="autoZero"/>
        <c:crossBetween val="midCat"/>
        <c:majorUnit val="1"/>
      </c:valAx>
      <c:valAx>
        <c:axId val="116716672"/>
        <c:scaling>
          <c:orientation val="minMax"/>
          <c:max val="1"/>
          <c:min val="0"/>
        </c:scaling>
        <c:delete val="0"/>
        <c:axPos val="l"/>
        <c:majorGridlines/>
        <c:title>
          <c:tx>
            <c:rich>
              <a:bodyPr/>
              <a:lstStyle/>
              <a:p>
                <a:pPr>
                  <a:defRPr/>
                </a:pPr>
                <a:r>
                  <a:rPr lang="tr-TR"/>
                  <a:t>P</a:t>
                </a:r>
                <a:r>
                  <a:rPr lang="tr-TR" baseline="0"/>
                  <a:t> (</a:t>
                </a:r>
                <a:r>
                  <a:rPr lang="el-GR" baseline="0">
                    <a:latin typeface="Times New Roman"/>
                    <a:cs typeface="Times New Roman"/>
                  </a:rPr>
                  <a:t>θ</a:t>
                </a:r>
                <a:r>
                  <a:rPr lang="tr-TR" baseline="0">
                    <a:latin typeface="Times New Roman"/>
                    <a:cs typeface="Times New Roman"/>
                  </a:rPr>
                  <a:t>)</a:t>
                </a:r>
                <a:endParaRPr lang="en-US"/>
              </a:p>
            </c:rich>
          </c:tx>
          <c:overlay val="0"/>
        </c:title>
        <c:numFmt formatCode="0.00" sourceLinked="0"/>
        <c:majorTickMark val="none"/>
        <c:minorTickMark val="none"/>
        <c:tickLblPos val="low"/>
        <c:crossAx val="116743168"/>
        <c:crosses val="autoZero"/>
        <c:crossBetween val="midCat"/>
      </c:valAx>
    </c:plotArea>
    <c:plotVisOnly val="1"/>
    <c:dispBlanksAs val="gap"/>
    <c:showDLblsOverMax val="0"/>
  </c:chart>
  <c:printSettings>
    <c:headerFooter/>
    <c:pageMargins b="0.75000000000000078" l="0.70000000000000062" r="0.70000000000000062" t="0.75000000000000078"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0</xdr:col>
      <xdr:colOff>16249</xdr:colOff>
      <xdr:row>49</xdr:row>
      <xdr:rowOff>219075</xdr:rowOff>
    </xdr:from>
    <xdr:to>
      <xdr:col>5</xdr:col>
      <xdr:colOff>537883</xdr:colOff>
      <xdr:row>62</xdr:row>
      <xdr:rowOff>30552</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8283</xdr:colOff>
      <xdr:row>36</xdr:row>
      <xdr:rowOff>0</xdr:rowOff>
    </xdr:from>
    <xdr:to>
      <xdr:col>6</xdr:col>
      <xdr:colOff>0</xdr:colOff>
      <xdr:row>49</xdr:row>
      <xdr:rowOff>0</xdr:rowOff>
    </xdr:to>
    <xdr:graphicFrame macro="">
      <xdr:nvGraphicFramePr>
        <xdr:cNvPr id="6" name="Chart 5">
          <a:extLst>
            <a:ext uri="{FF2B5EF4-FFF2-40B4-BE49-F238E27FC236}">
              <a16:creationId xmlns:a16="http://schemas.microsoft.com/office/drawing/2014/main" id="{00000000-0008-0000-00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493059</xdr:colOff>
      <xdr:row>49</xdr:row>
      <xdr:rowOff>219074</xdr:rowOff>
    </xdr:from>
    <xdr:to>
      <xdr:col>12</xdr:col>
      <xdr:colOff>11206</xdr:colOff>
      <xdr:row>62</xdr:row>
      <xdr:rowOff>30551</xdr:rowOff>
    </xdr:to>
    <xdr:graphicFrame macro="">
      <xdr:nvGraphicFramePr>
        <xdr:cNvPr id="7" name="Chart 6">
          <a:extLst>
            <a:ext uri="{FF2B5EF4-FFF2-40B4-BE49-F238E27FC236}">
              <a16:creationId xmlns:a16="http://schemas.microsoft.com/office/drawing/2014/main" id="{00000000-0008-0000-00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8283</xdr:colOff>
      <xdr:row>63</xdr:row>
      <xdr:rowOff>190500</xdr:rowOff>
    </xdr:from>
    <xdr:to>
      <xdr:col>5</xdr:col>
      <xdr:colOff>504265</xdr:colOff>
      <xdr:row>76</xdr:row>
      <xdr:rowOff>22412</xdr:rowOff>
    </xdr:to>
    <xdr:graphicFrame macro="">
      <xdr:nvGraphicFramePr>
        <xdr:cNvPr id="8" name="Chart 7">
          <a:extLst>
            <a:ext uri="{FF2B5EF4-FFF2-40B4-BE49-F238E27FC236}">
              <a16:creationId xmlns:a16="http://schemas.microsoft.com/office/drawing/2014/main" id="{00000000-0008-0000-00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505239</xdr:colOff>
      <xdr:row>63</xdr:row>
      <xdr:rowOff>191742</xdr:rowOff>
    </xdr:from>
    <xdr:to>
      <xdr:col>12</xdr:col>
      <xdr:colOff>11830</xdr:colOff>
      <xdr:row>76</xdr:row>
      <xdr:rowOff>33130</xdr:rowOff>
    </xdr:to>
    <xdr:graphicFrame macro="">
      <xdr:nvGraphicFramePr>
        <xdr:cNvPr id="9" name="Chart 8">
          <a:extLst>
            <a:ext uri="{FF2B5EF4-FFF2-40B4-BE49-F238E27FC236}">
              <a16:creationId xmlns:a16="http://schemas.microsoft.com/office/drawing/2014/main"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12</xdr:col>
      <xdr:colOff>401411</xdr:colOff>
      <xdr:row>16</xdr:row>
      <xdr:rowOff>89807</xdr:rowOff>
    </xdr:from>
    <xdr:to>
      <xdr:col>17</xdr:col>
      <xdr:colOff>334736</xdr:colOff>
      <xdr:row>29</xdr:row>
      <xdr:rowOff>70757</xdr:rowOff>
    </xdr:to>
    <xdr:graphicFrame macro="">
      <xdr:nvGraphicFramePr>
        <xdr:cNvPr id="10" name="Chart 9">
          <a:extLst>
            <a:ext uri="{FF2B5EF4-FFF2-40B4-BE49-F238E27FC236}">
              <a16:creationId xmlns:a16="http://schemas.microsoft.com/office/drawing/2014/main" id="{00000000-0008-0000-00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18</xdr:col>
      <xdr:colOff>0</xdr:colOff>
      <xdr:row>16</xdr:row>
      <xdr:rowOff>57150</xdr:rowOff>
    </xdr:from>
    <xdr:to>
      <xdr:col>23</xdr:col>
      <xdr:colOff>123825</xdr:colOff>
      <xdr:row>29</xdr:row>
      <xdr:rowOff>39450</xdr:rowOff>
    </xdr:to>
    <xdr:graphicFrame macro="">
      <xdr:nvGraphicFramePr>
        <xdr:cNvPr id="11" name="Chart 10">
          <a:extLst>
            <a:ext uri="{FF2B5EF4-FFF2-40B4-BE49-F238E27FC236}">
              <a16:creationId xmlns:a16="http://schemas.microsoft.com/office/drawing/2014/main" id="{00000000-0008-0000-0000-00000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12</xdr:col>
      <xdr:colOff>176892</xdr:colOff>
      <xdr:row>29</xdr:row>
      <xdr:rowOff>175532</xdr:rowOff>
    </xdr:from>
    <xdr:to>
      <xdr:col>17</xdr:col>
      <xdr:colOff>405492</xdr:colOff>
      <xdr:row>44</xdr:row>
      <xdr:rowOff>80282</xdr:rowOff>
    </xdr:to>
    <xdr:graphicFrame macro="">
      <xdr:nvGraphicFramePr>
        <xdr:cNvPr id="12" name="Chart 11">
          <a:extLst>
            <a:ext uri="{FF2B5EF4-FFF2-40B4-BE49-F238E27FC236}">
              <a16:creationId xmlns:a16="http://schemas.microsoft.com/office/drawing/2014/main" id="{00000000-0008-0000-00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755517</xdr:colOff>
      <xdr:row>29</xdr:row>
      <xdr:rowOff>186016</xdr:rowOff>
    </xdr:from>
    <xdr:to>
      <xdr:col>23</xdr:col>
      <xdr:colOff>295595</xdr:colOff>
      <xdr:row>44</xdr:row>
      <xdr:rowOff>119342</xdr:rowOff>
    </xdr:to>
    <xdr:graphicFrame macro="">
      <xdr:nvGraphicFramePr>
        <xdr:cNvPr id="13" name="Chart 12">
          <a:extLst>
            <a:ext uri="{FF2B5EF4-FFF2-40B4-BE49-F238E27FC236}">
              <a16:creationId xmlns:a16="http://schemas.microsoft.com/office/drawing/2014/main" id="{00000000-0008-0000-00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12</xdr:col>
      <xdr:colOff>176893</xdr:colOff>
      <xdr:row>45</xdr:row>
      <xdr:rowOff>166007</xdr:rowOff>
    </xdr:from>
    <xdr:to>
      <xdr:col>17</xdr:col>
      <xdr:colOff>424543</xdr:colOff>
      <xdr:row>60</xdr:row>
      <xdr:rowOff>51708</xdr:rowOff>
    </xdr:to>
    <xdr:graphicFrame macro="">
      <xdr:nvGraphicFramePr>
        <xdr:cNvPr id="14" name="Chart 13">
          <a:extLst>
            <a:ext uri="{FF2B5EF4-FFF2-40B4-BE49-F238E27FC236}">
              <a16:creationId xmlns:a16="http://schemas.microsoft.com/office/drawing/2014/main" id="{00000000-0008-0000-0000-00000E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17</xdr:col>
      <xdr:colOff>796018</xdr:colOff>
      <xdr:row>45</xdr:row>
      <xdr:rowOff>137432</xdr:rowOff>
    </xdr:from>
    <xdr:to>
      <xdr:col>23</xdr:col>
      <xdr:colOff>338818</xdr:colOff>
      <xdr:row>60</xdr:row>
      <xdr:rowOff>23133</xdr:rowOff>
    </xdr:to>
    <xdr:graphicFrame macro="">
      <xdr:nvGraphicFramePr>
        <xdr:cNvPr id="15" name="Chart 14">
          <a:extLst>
            <a:ext uri="{FF2B5EF4-FFF2-40B4-BE49-F238E27FC236}">
              <a16:creationId xmlns:a16="http://schemas.microsoft.com/office/drawing/2014/main" id="{00000000-0008-0000-00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12</xdr:col>
      <xdr:colOff>178812</xdr:colOff>
      <xdr:row>61</xdr:row>
      <xdr:rowOff>113580</xdr:rowOff>
    </xdr:from>
    <xdr:to>
      <xdr:col>17</xdr:col>
      <xdr:colOff>430384</xdr:colOff>
      <xdr:row>76</xdr:row>
      <xdr:rowOff>46906</xdr:rowOff>
    </xdr:to>
    <xdr:graphicFrame macro="">
      <xdr:nvGraphicFramePr>
        <xdr:cNvPr id="16" name="Chart 15">
          <a:extLst>
            <a:ext uri="{FF2B5EF4-FFF2-40B4-BE49-F238E27FC236}">
              <a16:creationId xmlns:a16="http://schemas.microsoft.com/office/drawing/2014/main" id="{00000000-0008-0000-0000-000010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13</xdr:col>
      <xdr:colOff>672193</xdr:colOff>
      <xdr:row>44</xdr:row>
      <xdr:rowOff>80281</xdr:rowOff>
    </xdr:from>
    <xdr:to>
      <xdr:col>16</xdr:col>
      <xdr:colOff>138793</xdr:colOff>
      <xdr:row>45</xdr:row>
      <xdr:rowOff>146956</xdr:rowOff>
    </xdr:to>
    <xdr:sp macro="" textlink="">
      <xdr:nvSpPr>
        <xdr:cNvPr id="17" name="TextBox 16">
          <a:extLst>
            <a:ext uri="{FF2B5EF4-FFF2-40B4-BE49-F238E27FC236}">
              <a16:creationId xmlns:a16="http://schemas.microsoft.com/office/drawing/2014/main" id="{00000000-0008-0000-0000-000011000000}"/>
            </a:ext>
          </a:extLst>
        </xdr:cNvPr>
        <xdr:cNvSpPr txBox="1"/>
      </xdr:nvSpPr>
      <xdr:spPr>
        <a:xfrm>
          <a:off x="8918122" y="8598352"/>
          <a:ext cx="2160814" cy="257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100" b="1" i="0" baseline="0"/>
            <a:t>P(</a:t>
          </a:r>
          <a:r>
            <a:rPr lang="el-GR" sz="1100" b="1" i="0" baseline="0"/>
            <a:t>θ)</a:t>
          </a:r>
          <a:r>
            <a:rPr lang="tr-TR" sz="1100" b="1" i="0" baseline="0"/>
            <a:t> = Blue   Q</a:t>
          </a:r>
          <a:r>
            <a:rPr lang="en-US" sz="1100" b="1" i="0" baseline="0"/>
            <a:t>(</a:t>
          </a:r>
          <a:r>
            <a:rPr lang="el-GR" sz="1100" b="1" i="0" baseline="0"/>
            <a:t>θ)</a:t>
          </a:r>
          <a:r>
            <a:rPr lang="tr-TR" sz="1100" b="1" i="0" baseline="0"/>
            <a:t> =Red</a:t>
          </a:r>
          <a:endParaRPr lang="en-US" sz="1100"/>
        </a:p>
      </xdr:txBody>
    </xdr:sp>
    <xdr:clientData/>
  </xdr:twoCellAnchor>
  <xdr:twoCellAnchor>
    <xdr:from>
      <xdr:col>19</xdr:col>
      <xdr:colOff>167368</xdr:colOff>
      <xdr:row>44</xdr:row>
      <xdr:rowOff>100853</xdr:rowOff>
    </xdr:from>
    <xdr:to>
      <xdr:col>21</xdr:col>
      <xdr:colOff>529318</xdr:colOff>
      <xdr:row>45</xdr:row>
      <xdr:rowOff>146957</xdr:rowOff>
    </xdr:to>
    <xdr:sp macro="" textlink="">
      <xdr:nvSpPr>
        <xdr:cNvPr id="18" name="TextBox 17">
          <a:extLst>
            <a:ext uri="{FF2B5EF4-FFF2-40B4-BE49-F238E27FC236}">
              <a16:creationId xmlns:a16="http://schemas.microsoft.com/office/drawing/2014/main" id="{00000000-0008-0000-0000-000012000000}"/>
            </a:ext>
          </a:extLst>
        </xdr:cNvPr>
        <xdr:cNvSpPr txBox="1"/>
      </xdr:nvSpPr>
      <xdr:spPr>
        <a:xfrm>
          <a:off x="13715280" y="8662147"/>
          <a:ext cx="2154891" cy="23660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100" b="1" i="0" baseline="0"/>
            <a:t>P(</a:t>
          </a:r>
          <a:r>
            <a:rPr lang="el-GR" sz="1100" b="1" i="0" baseline="0"/>
            <a:t>θ)</a:t>
          </a:r>
          <a:r>
            <a:rPr lang="tr-TR" sz="1100" b="1" i="0" baseline="0"/>
            <a:t> = Blue    Q</a:t>
          </a:r>
          <a:r>
            <a:rPr lang="en-US" sz="1100" b="1" i="0" baseline="0"/>
            <a:t>(</a:t>
          </a:r>
          <a:r>
            <a:rPr lang="el-GR" sz="1100" b="1" i="0" baseline="0"/>
            <a:t>θ)</a:t>
          </a:r>
          <a:r>
            <a:rPr lang="tr-TR" sz="1100" b="1" i="0" baseline="0"/>
            <a:t> =Red</a:t>
          </a:r>
          <a:endParaRPr lang="en-US" sz="1100"/>
        </a:p>
      </xdr:txBody>
    </xdr:sp>
    <xdr:clientData/>
  </xdr:twoCellAnchor>
  <xdr:twoCellAnchor>
    <xdr:from>
      <xdr:col>12</xdr:col>
      <xdr:colOff>261258</xdr:colOff>
      <xdr:row>0</xdr:row>
      <xdr:rowOff>254454</xdr:rowOff>
    </xdr:from>
    <xdr:to>
      <xdr:col>17</xdr:col>
      <xdr:colOff>634094</xdr:colOff>
      <xdr:row>15</xdr:row>
      <xdr:rowOff>6804</xdr:rowOff>
    </xdr:to>
    <xdr:graphicFrame macro="">
      <xdr:nvGraphicFramePr>
        <xdr:cNvPr id="19" name="Chart 18">
          <a:extLst>
            <a:ext uri="{FF2B5EF4-FFF2-40B4-BE49-F238E27FC236}">
              <a16:creationId xmlns:a16="http://schemas.microsoft.com/office/drawing/2014/main" id="{00000000-0008-0000-0000-00001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17</xdr:col>
      <xdr:colOff>696686</xdr:colOff>
      <xdr:row>0</xdr:row>
      <xdr:rowOff>262617</xdr:rowOff>
    </xdr:from>
    <xdr:to>
      <xdr:col>23</xdr:col>
      <xdr:colOff>363311</xdr:colOff>
      <xdr:row>15</xdr:row>
      <xdr:rowOff>14967</xdr:rowOff>
    </xdr:to>
    <xdr:graphicFrame macro="">
      <xdr:nvGraphicFramePr>
        <xdr:cNvPr id="20" name="Chart 19">
          <a:extLst>
            <a:ext uri="{FF2B5EF4-FFF2-40B4-BE49-F238E27FC236}">
              <a16:creationId xmlns:a16="http://schemas.microsoft.com/office/drawing/2014/main" id="{00000000-0008-0000-00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13</xdr:col>
      <xdr:colOff>372775</xdr:colOff>
      <xdr:row>15</xdr:row>
      <xdr:rowOff>5325</xdr:rowOff>
    </xdr:from>
    <xdr:to>
      <xdr:col>16</xdr:col>
      <xdr:colOff>455544</xdr:colOff>
      <xdr:row>16</xdr:row>
      <xdr:rowOff>72000</xdr:rowOff>
    </xdr:to>
    <xdr:sp macro="" textlink="">
      <xdr:nvSpPr>
        <xdr:cNvPr id="21" name="TextBox 20">
          <a:extLst>
            <a:ext uri="{FF2B5EF4-FFF2-40B4-BE49-F238E27FC236}">
              <a16:creationId xmlns:a16="http://schemas.microsoft.com/office/drawing/2014/main" id="{00000000-0008-0000-0000-000015000000}"/>
            </a:ext>
          </a:extLst>
        </xdr:cNvPr>
        <xdr:cNvSpPr txBox="1"/>
      </xdr:nvSpPr>
      <xdr:spPr>
        <a:xfrm>
          <a:off x="8618704" y="3053325"/>
          <a:ext cx="2776983" cy="2571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tr-TR" sz="1100" b="1" i="0" baseline="0"/>
            <a:t>Probability of a correct response </a:t>
          </a:r>
          <a:r>
            <a:rPr lang="en-US" sz="1100" b="1" i="0" baseline="0"/>
            <a:t>P(</a:t>
          </a:r>
          <a:r>
            <a:rPr lang="el-GR" sz="1100" b="1" i="0" baseline="0"/>
            <a:t>θ</a:t>
          </a:r>
          <a:r>
            <a:rPr lang="tr-TR" sz="1100" b="1" i="0" baseline="0"/>
            <a:t>) </a:t>
          </a:r>
          <a:endParaRPr lang="en-US" sz="1100"/>
        </a:p>
      </xdr:txBody>
    </xdr:sp>
    <xdr:clientData/>
  </xdr:twoCellAnchor>
  <xdr:twoCellAnchor>
    <xdr:from>
      <xdr:col>18</xdr:col>
      <xdr:colOff>662609</xdr:colOff>
      <xdr:row>15</xdr:row>
      <xdr:rowOff>27214</xdr:rowOff>
    </xdr:from>
    <xdr:to>
      <xdr:col>22</xdr:col>
      <xdr:colOff>33073</xdr:colOff>
      <xdr:row>16</xdr:row>
      <xdr:rowOff>58392</xdr:rowOff>
    </xdr:to>
    <xdr:sp macro="" textlink="">
      <xdr:nvSpPr>
        <xdr:cNvPr id="22" name="TextBox 21">
          <a:extLst>
            <a:ext uri="{FF2B5EF4-FFF2-40B4-BE49-F238E27FC236}">
              <a16:creationId xmlns:a16="http://schemas.microsoft.com/office/drawing/2014/main" id="{00000000-0008-0000-0000-000016000000}"/>
            </a:ext>
          </a:extLst>
        </xdr:cNvPr>
        <xdr:cNvSpPr txBox="1"/>
      </xdr:nvSpPr>
      <xdr:spPr>
        <a:xfrm>
          <a:off x="13398895" y="3075214"/>
          <a:ext cx="2785857" cy="2216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tr-TR" sz="1100" b="1" i="0" baseline="0"/>
            <a:t>Probability of an incorrect response Q </a:t>
          </a:r>
          <a:r>
            <a:rPr lang="en-US" sz="1100" b="1" i="0" baseline="0"/>
            <a:t>(</a:t>
          </a:r>
          <a:r>
            <a:rPr lang="el-GR" sz="1100" b="1" i="0" baseline="0"/>
            <a:t>θ</a:t>
          </a:r>
          <a:r>
            <a:rPr lang="tr-TR" sz="1100" b="1" i="0" baseline="0"/>
            <a:t>) </a:t>
          </a:r>
          <a:endParaRPr lang="en-US" sz="1100"/>
        </a:p>
      </xdr:txBody>
    </xdr:sp>
    <xdr:clientData/>
  </xdr:twoCellAnchor>
  <xdr:twoCellAnchor>
    <xdr:from>
      <xdr:col>13</xdr:col>
      <xdr:colOff>198783</xdr:colOff>
      <xdr:row>0</xdr:row>
      <xdr:rowOff>8283</xdr:rowOff>
    </xdr:from>
    <xdr:to>
      <xdr:col>16</xdr:col>
      <xdr:colOff>281552</xdr:colOff>
      <xdr:row>0</xdr:row>
      <xdr:rowOff>223630</xdr:rowOff>
    </xdr:to>
    <xdr:sp macro="" textlink="">
      <xdr:nvSpPr>
        <xdr:cNvPr id="23" name="TextBox 22">
          <a:extLst>
            <a:ext uri="{FF2B5EF4-FFF2-40B4-BE49-F238E27FC236}">
              <a16:creationId xmlns:a16="http://schemas.microsoft.com/office/drawing/2014/main" id="{00000000-0008-0000-0000-000017000000}"/>
            </a:ext>
          </a:extLst>
        </xdr:cNvPr>
        <xdr:cNvSpPr txBox="1"/>
      </xdr:nvSpPr>
      <xdr:spPr>
        <a:xfrm>
          <a:off x="8448261" y="8283"/>
          <a:ext cx="2766334" cy="21534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tr-TR" sz="1100" b="1" i="0" baseline="0"/>
            <a:t>Item information functions (IIF) </a:t>
          </a:r>
          <a:endParaRPr lang="en-US" sz="1100"/>
        </a:p>
      </xdr:txBody>
    </xdr:sp>
    <xdr:clientData/>
  </xdr:twoCellAnchor>
  <xdr:twoCellAnchor>
    <xdr:from>
      <xdr:col>18</xdr:col>
      <xdr:colOff>538369</xdr:colOff>
      <xdr:row>0</xdr:row>
      <xdr:rowOff>0</xdr:rowOff>
    </xdr:from>
    <xdr:to>
      <xdr:col>21</xdr:col>
      <xdr:colOff>621138</xdr:colOff>
      <xdr:row>0</xdr:row>
      <xdr:rowOff>231913</xdr:rowOff>
    </xdr:to>
    <xdr:sp macro="" textlink="">
      <xdr:nvSpPr>
        <xdr:cNvPr id="24" name="TextBox 23">
          <a:extLst>
            <a:ext uri="{FF2B5EF4-FFF2-40B4-BE49-F238E27FC236}">
              <a16:creationId xmlns:a16="http://schemas.microsoft.com/office/drawing/2014/main" id="{00000000-0008-0000-0000-000018000000}"/>
            </a:ext>
          </a:extLst>
        </xdr:cNvPr>
        <xdr:cNvSpPr txBox="1"/>
      </xdr:nvSpPr>
      <xdr:spPr>
        <a:xfrm>
          <a:off x="13260456" y="0"/>
          <a:ext cx="2766334" cy="23191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tr-TR" sz="1100" b="1" i="0" baseline="0"/>
            <a:t>Test information function (TIF)  &amp; SE (</a:t>
          </a:r>
          <a:r>
            <a:rPr lang="el-GR" sz="1100" b="1" i="0" baseline="0">
              <a:latin typeface="Times New Roman"/>
              <a:cs typeface="Times New Roman"/>
            </a:rPr>
            <a:t>θ</a:t>
          </a:r>
          <a:r>
            <a:rPr lang="tr-TR" sz="1100" b="1" i="0" baseline="0">
              <a:latin typeface="Times New Roman"/>
              <a:cs typeface="Times New Roman"/>
            </a:rPr>
            <a:t>)</a:t>
          </a:r>
          <a:endParaRPr lang="en-US" sz="1100"/>
        </a:p>
      </xdr:txBody>
    </xdr:sp>
    <xdr:clientData/>
  </xdr:twoCellAnchor>
  <xdr:twoCellAnchor>
    <xdr:from>
      <xdr:col>17</xdr:col>
      <xdr:colOff>816428</xdr:colOff>
      <xdr:row>61</xdr:row>
      <xdr:rowOff>122463</xdr:rowOff>
    </xdr:from>
    <xdr:to>
      <xdr:col>23</xdr:col>
      <xdr:colOff>326571</xdr:colOff>
      <xdr:row>76</xdr:row>
      <xdr:rowOff>68035</xdr:rowOff>
    </xdr:to>
    <xdr:graphicFrame macro="">
      <xdr:nvGraphicFramePr>
        <xdr:cNvPr id="27" name="Chart 26">
          <a:extLst>
            <a:ext uri="{FF2B5EF4-FFF2-40B4-BE49-F238E27FC236}">
              <a16:creationId xmlns:a16="http://schemas.microsoft.com/office/drawing/2014/main" id="{00000000-0008-0000-0000-00001B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78"/>
  <sheetViews>
    <sheetView tabSelected="1" zoomScale="80" zoomScaleNormal="80" workbookViewId="0">
      <selection activeCell="F14" sqref="F14"/>
    </sheetView>
  </sheetViews>
  <sheetFormatPr defaultRowHeight="15" x14ac:dyDescent="0.25"/>
  <cols>
    <col min="1" max="1" width="12.42578125" customWidth="1"/>
    <col min="2" max="2" width="10" customWidth="1"/>
    <col min="13" max="13" width="9.28515625" customWidth="1"/>
    <col min="14" max="21" width="13.42578125" bestFit="1" customWidth="1"/>
    <col min="22" max="22" width="10.7109375" customWidth="1"/>
  </cols>
  <sheetData>
    <row r="1" spans="1:38" ht="21" customHeight="1" x14ac:dyDescent="0.25">
      <c r="A1" s="1"/>
      <c r="B1" s="1"/>
      <c r="C1" s="19" t="s">
        <v>39</v>
      </c>
      <c r="D1" s="20"/>
      <c r="E1" s="20"/>
      <c r="F1" s="20"/>
      <c r="G1" s="20"/>
      <c r="H1" s="20"/>
      <c r="I1" s="20"/>
      <c r="J1" s="21"/>
      <c r="K1" s="1"/>
      <c r="L1" s="1"/>
      <c r="M1" s="1"/>
      <c r="N1" s="1"/>
      <c r="O1" s="1"/>
      <c r="P1" s="1"/>
      <c r="Q1" s="1"/>
      <c r="R1" s="1"/>
      <c r="S1" s="1"/>
      <c r="T1" s="1"/>
      <c r="U1" s="1"/>
      <c r="V1" s="1"/>
      <c r="W1" s="1"/>
      <c r="X1" s="1"/>
      <c r="Y1" s="1"/>
      <c r="Z1" s="1"/>
      <c r="AA1" s="1"/>
      <c r="AB1" s="1"/>
      <c r="AC1" s="1"/>
      <c r="AD1" s="1"/>
      <c r="AE1" s="1"/>
      <c r="AF1" s="1"/>
      <c r="AG1" s="1"/>
      <c r="AH1" s="1"/>
      <c r="AI1" s="1"/>
      <c r="AJ1" s="1"/>
      <c r="AK1" s="1"/>
      <c r="AL1" s="1"/>
    </row>
    <row r="2" spans="1:38" ht="23.25" customHeight="1" thickBot="1" x14ac:dyDescent="0.3">
      <c r="A2" s="1"/>
      <c r="B2" s="1"/>
      <c r="C2" s="22"/>
      <c r="D2" s="23"/>
      <c r="E2" s="23"/>
      <c r="F2" s="23"/>
      <c r="G2" s="23"/>
      <c r="H2" s="23"/>
      <c r="I2" s="23"/>
      <c r="J2" s="24"/>
      <c r="K2" s="1"/>
      <c r="L2" s="2"/>
      <c r="M2" s="2" t="s">
        <v>2</v>
      </c>
      <c r="N2" s="2"/>
      <c r="O2" s="2"/>
      <c r="P2" s="2"/>
      <c r="Q2" s="2"/>
      <c r="R2" s="2"/>
      <c r="S2" s="2"/>
      <c r="T2" s="2"/>
      <c r="U2" s="2"/>
      <c r="V2" s="2"/>
      <c r="W2" s="2"/>
      <c r="X2" s="2"/>
      <c r="Y2" s="2"/>
      <c r="Z2" s="2"/>
      <c r="AA2" s="2"/>
      <c r="AB2" s="2"/>
      <c r="AC2" s="2"/>
      <c r="AD2" s="2"/>
      <c r="AE2" s="2"/>
      <c r="AF2" s="2"/>
      <c r="AG2" s="2"/>
      <c r="AH2" s="2"/>
      <c r="AI2" s="2"/>
      <c r="AJ2" s="2"/>
      <c r="AK2" s="2"/>
      <c r="AL2" s="1"/>
    </row>
    <row r="3" spans="1:38" ht="15" customHeight="1" x14ac:dyDescent="0.25">
      <c r="A3" s="1"/>
      <c r="B3" s="25" t="s">
        <v>40</v>
      </c>
      <c r="C3" s="25"/>
      <c r="D3" s="25"/>
      <c r="E3" s="25"/>
      <c r="F3" s="25"/>
      <c r="G3" s="25"/>
      <c r="H3" s="25"/>
      <c r="I3" s="25"/>
      <c r="J3" s="25"/>
      <c r="K3" s="25"/>
      <c r="L3" s="2"/>
      <c r="M3" s="2">
        <v>-4</v>
      </c>
      <c r="N3" s="2">
        <v>-3</v>
      </c>
      <c r="O3" s="2">
        <v>-2</v>
      </c>
      <c r="P3" s="2">
        <v>-1</v>
      </c>
      <c r="Q3" s="2">
        <v>0</v>
      </c>
      <c r="R3" s="2">
        <v>1</v>
      </c>
      <c r="S3" s="2">
        <v>2</v>
      </c>
      <c r="T3" s="2">
        <v>3</v>
      </c>
      <c r="U3" s="2">
        <v>4</v>
      </c>
      <c r="V3" s="2"/>
      <c r="W3" s="2"/>
      <c r="X3" s="2"/>
      <c r="Y3" s="2"/>
      <c r="Z3" s="2">
        <v>-4</v>
      </c>
      <c r="AA3" s="2">
        <v>-3</v>
      </c>
      <c r="AB3" s="2">
        <v>-2</v>
      </c>
      <c r="AC3" s="2">
        <v>-1</v>
      </c>
      <c r="AD3" s="2">
        <v>0</v>
      </c>
      <c r="AE3" s="2">
        <v>1</v>
      </c>
      <c r="AF3" s="2">
        <v>2</v>
      </c>
      <c r="AG3" s="2">
        <v>3</v>
      </c>
      <c r="AH3" s="2">
        <v>4</v>
      </c>
      <c r="AI3" s="2"/>
      <c r="AJ3" s="2"/>
      <c r="AK3" s="2"/>
      <c r="AL3" s="1"/>
    </row>
    <row r="4" spans="1:38" x14ac:dyDescent="0.25">
      <c r="A4" s="1"/>
      <c r="B4" s="25"/>
      <c r="C4" s="25"/>
      <c r="D4" s="25"/>
      <c r="E4" s="25"/>
      <c r="F4" s="25"/>
      <c r="G4" s="25"/>
      <c r="H4" s="25"/>
      <c r="I4" s="25"/>
      <c r="J4" s="25"/>
      <c r="K4" s="25"/>
      <c r="L4" s="11">
        <v>1</v>
      </c>
      <c r="M4" s="12">
        <f t="shared" ref="M4:U4" si="0">$H$13+(1-$H$13)*(1/(1+EXP(-1.7*$F$13*(M3-($G$13)))))</f>
        <v>1.1125360328603216E-3</v>
      </c>
      <c r="N4" s="12">
        <f t="shared" si="0"/>
        <v>6.0598014915841155E-3</v>
      </c>
      <c r="O4" s="12">
        <f t="shared" si="0"/>
        <v>3.2295464698450516E-2</v>
      </c>
      <c r="P4" s="12">
        <f t="shared" si="0"/>
        <v>0.1544652650835347</v>
      </c>
      <c r="Q4" s="12">
        <f t="shared" si="0"/>
        <v>0.5</v>
      </c>
      <c r="R4" s="12">
        <f t="shared" si="0"/>
        <v>0.84553473491646525</v>
      </c>
      <c r="S4" s="12">
        <f t="shared" si="0"/>
        <v>0.96770453530154943</v>
      </c>
      <c r="T4" s="12">
        <f t="shared" si="0"/>
        <v>0.99394019850841575</v>
      </c>
      <c r="U4" s="12">
        <f t="shared" si="0"/>
        <v>0.99888746396713979</v>
      </c>
      <c r="V4" s="2"/>
      <c r="W4" s="2"/>
      <c r="X4" s="2"/>
      <c r="Y4" s="2"/>
      <c r="Z4" s="12">
        <f>M9/5</f>
        <v>1.1125360328603216E-3</v>
      </c>
      <c r="AA4" s="12">
        <f t="shared" ref="AA4:AH4" si="1">N9/5</f>
        <v>6.0598014915841155E-3</v>
      </c>
      <c r="AB4" s="12">
        <f t="shared" si="1"/>
        <v>3.2295464698450516E-2</v>
      </c>
      <c r="AC4" s="12">
        <f t="shared" si="1"/>
        <v>0.1544652650835347</v>
      </c>
      <c r="AD4" s="12">
        <f t="shared" si="1"/>
        <v>0.5</v>
      </c>
      <c r="AE4" s="12">
        <f t="shared" si="1"/>
        <v>0.84553473491646525</v>
      </c>
      <c r="AF4" s="12">
        <f t="shared" si="1"/>
        <v>0.96770453530154943</v>
      </c>
      <c r="AG4" s="12">
        <f t="shared" si="1"/>
        <v>0.99394019850841564</v>
      </c>
      <c r="AH4" s="12">
        <f t="shared" si="1"/>
        <v>0.99888746396713979</v>
      </c>
      <c r="AI4" s="2"/>
      <c r="AJ4" s="2"/>
      <c r="AK4" s="2"/>
      <c r="AL4" s="1"/>
    </row>
    <row r="5" spans="1:38" x14ac:dyDescent="0.25">
      <c r="A5" s="1"/>
      <c r="B5" s="25"/>
      <c r="C5" s="25"/>
      <c r="D5" s="25"/>
      <c r="E5" s="25"/>
      <c r="F5" s="25"/>
      <c r="G5" s="25"/>
      <c r="H5" s="25"/>
      <c r="I5" s="25"/>
      <c r="J5" s="25"/>
      <c r="K5" s="25"/>
      <c r="L5" s="11">
        <v>2</v>
      </c>
      <c r="M5" s="12">
        <f t="shared" ref="M5:U5" si="2">$H$14+(1-$H$14)*(1/(1+EXP(-1.7*$F$14*(M$3-($G$14)))))</f>
        <v>1.1125360328603216E-3</v>
      </c>
      <c r="N5" s="12">
        <f t="shared" si="2"/>
        <v>6.0598014915841155E-3</v>
      </c>
      <c r="O5" s="12">
        <f t="shared" si="2"/>
        <v>3.2295464698450516E-2</v>
      </c>
      <c r="P5" s="12">
        <f t="shared" si="2"/>
        <v>0.1544652650835347</v>
      </c>
      <c r="Q5" s="12">
        <f t="shared" si="2"/>
        <v>0.5</v>
      </c>
      <c r="R5" s="12">
        <f t="shared" si="2"/>
        <v>0.84553473491646525</v>
      </c>
      <c r="S5" s="12">
        <f t="shared" si="2"/>
        <v>0.96770453530154943</v>
      </c>
      <c r="T5" s="12">
        <f t="shared" si="2"/>
        <v>0.99394019850841575</v>
      </c>
      <c r="U5" s="12">
        <f t="shared" si="2"/>
        <v>0.99888746396713979</v>
      </c>
      <c r="V5" s="2"/>
      <c r="W5" s="2"/>
      <c r="X5" s="2"/>
      <c r="Y5" s="2"/>
      <c r="Z5" s="2"/>
      <c r="AA5" s="2"/>
      <c r="AB5" s="2"/>
      <c r="AC5" s="2"/>
      <c r="AD5" s="2"/>
      <c r="AE5" s="2"/>
      <c r="AF5" s="2"/>
      <c r="AG5" s="2"/>
      <c r="AH5" s="2"/>
      <c r="AI5" s="2"/>
      <c r="AJ5" s="2"/>
      <c r="AK5" s="2"/>
      <c r="AL5" s="1"/>
    </row>
    <row r="6" spans="1:38" x14ac:dyDescent="0.25">
      <c r="A6" s="1"/>
      <c r="B6" s="25"/>
      <c r="C6" s="25"/>
      <c r="D6" s="25"/>
      <c r="E6" s="25"/>
      <c r="F6" s="25"/>
      <c r="G6" s="25"/>
      <c r="H6" s="25"/>
      <c r="I6" s="25"/>
      <c r="J6" s="25"/>
      <c r="K6" s="25"/>
      <c r="L6" s="11">
        <v>3</v>
      </c>
      <c r="M6" s="12">
        <f t="shared" ref="M6:U6" si="3">$H$15+(1-$H$15)*(1/(1+EXP(-1.7*$F$15*(M$3-($G$15)))))</f>
        <v>1.1125360328603216E-3</v>
      </c>
      <c r="N6" s="12">
        <f t="shared" si="3"/>
        <v>6.0598014915841155E-3</v>
      </c>
      <c r="O6" s="12">
        <f t="shared" si="3"/>
        <v>3.2295464698450516E-2</v>
      </c>
      <c r="P6" s="12">
        <f t="shared" si="3"/>
        <v>0.1544652650835347</v>
      </c>
      <c r="Q6" s="12">
        <f t="shared" si="3"/>
        <v>0.5</v>
      </c>
      <c r="R6" s="12">
        <f t="shared" si="3"/>
        <v>0.84553473491646525</v>
      </c>
      <c r="S6" s="12">
        <f t="shared" si="3"/>
        <v>0.96770453530154943</v>
      </c>
      <c r="T6" s="12">
        <f t="shared" si="3"/>
        <v>0.99394019850841575</v>
      </c>
      <c r="U6" s="12">
        <f t="shared" si="3"/>
        <v>0.99888746396713979</v>
      </c>
      <c r="V6" s="2"/>
      <c r="W6" s="2"/>
      <c r="X6" s="2"/>
      <c r="Y6" s="2"/>
      <c r="Z6" s="2"/>
      <c r="AA6" s="2"/>
      <c r="AB6" s="2"/>
      <c r="AC6" s="2"/>
      <c r="AD6" s="2"/>
      <c r="AE6" s="2"/>
      <c r="AF6" s="2"/>
      <c r="AG6" s="2"/>
      <c r="AH6" s="2"/>
      <c r="AI6" s="2"/>
      <c r="AJ6" s="2"/>
      <c r="AK6" s="2"/>
      <c r="AL6" s="1"/>
    </row>
    <row r="7" spans="1:38" x14ac:dyDescent="0.25">
      <c r="A7" s="1"/>
      <c r="B7" s="25"/>
      <c r="C7" s="25"/>
      <c r="D7" s="25"/>
      <c r="E7" s="25"/>
      <c r="F7" s="25"/>
      <c r="G7" s="25"/>
      <c r="H7" s="25"/>
      <c r="I7" s="25"/>
      <c r="J7" s="25"/>
      <c r="K7" s="25"/>
      <c r="L7" s="11">
        <v>4</v>
      </c>
      <c r="M7" s="12">
        <f t="shared" ref="M7:U7" si="4">$H$16+(1-$H$16)*(1/(1+EXP(-1.7*$F$16*(M$3-($G$16)))))</f>
        <v>1.1125360328603216E-3</v>
      </c>
      <c r="N7" s="12">
        <f t="shared" si="4"/>
        <v>6.0598014915841155E-3</v>
      </c>
      <c r="O7" s="12">
        <f t="shared" si="4"/>
        <v>3.2295464698450516E-2</v>
      </c>
      <c r="P7" s="12">
        <f t="shared" si="4"/>
        <v>0.1544652650835347</v>
      </c>
      <c r="Q7" s="12">
        <f t="shared" si="4"/>
        <v>0.5</v>
      </c>
      <c r="R7" s="12">
        <f t="shared" si="4"/>
        <v>0.84553473491646525</v>
      </c>
      <c r="S7" s="12">
        <f t="shared" si="4"/>
        <v>0.96770453530154943</v>
      </c>
      <c r="T7" s="12">
        <f t="shared" si="4"/>
        <v>0.99394019850841575</v>
      </c>
      <c r="U7" s="12">
        <f t="shared" si="4"/>
        <v>0.99888746396713979</v>
      </c>
      <c r="V7" s="2"/>
      <c r="W7" s="2"/>
      <c r="X7" s="2"/>
      <c r="Y7" s="2"/>
      <c r="Z7" s="2"/>
      <c r="AA7" s="2"/>
      <c r="AB7" s="2"/>
      <c r="AC7" s="2"/>
      <c r="AD7" s="2"/>
      <c r="AE7" s="2"/>
      <c r="AF7" s="2"/>
      <c r="AG7" s="2"/>
      <c r="AH7" s="2"/>
      <c r="AI7" s="2"/>
      <c r="AJ7" s="2"/>
      <c r="AK7" s="2"/>
      <c r="AL7" s="1"/>
    </row>
    <row r="8" spans="1:38" x14ac:dyDescent="0.25">
      <c r="A8" s="1"/>
      <c r="B8" s="25"/>
      <c r="C8" s="25"/>
      <c r="D8" s="25"/>
      <c r="E8" s="25"/>
      <c r="F8" s="25"/>
      <c r="G8" s="25"/>
      <c r="H8" s="25"/>
      <c r="I8" s="25"/>
      <c r="J8" s="25"/>
      <c r="K8" s="25"/>
      <c r="L8" s="11">
        <v>5</v>
      </c>
      <c r="M8" s="12">
        <f t="shared" ref="M8:U8" si="5">$H$17+(1-$H$17)*(1/(1+EXP(-1.7*$F$17*(M$3-($G$17)))))</f>
        <v>1.1125360328603216E-3</v>
      </c>
      <c r="N8" s="12">
        <f t="shared" si="5"/>
        <v>6.0598014915841155E-3</v>
      </c>
      <c r="O8" s="12">
        <f t="shared" si="5"/>
        <v>3.2295464698450516E-2</v>
      </c>
      <c r="P8" s="12">
        <f t="shared" si="5"/>
        <v>0.1544652650835347</v>
      </c>
      <c r="Q8" s="12">
        <f t="shared" si="5"/>
        <v>0.5</v>
      </c>
      <c r="R8" s="12">
        <f t="shared" si="5"/>
        <v>0.84553473491646525</v>
      </c>
      <c r="S8" s="12">
        <f t="shared" si="5"/>
        <v>0.96770453530154943</v>
      </c>
      <c r="T8" s="12">
        <f t="shared" si="5"/>
        <v>0.99394019850841575</v>
      </c>
      <c r="U8" s="12">
        <f t="shared" si="5"/>
        <v>0.99888746396713979</v>
      </c>
      <c r="V8" s="2"/>
      <c r="W8" s="2"/>
      <c r="X8" s="2"/>
      <c r="Y8" s="2"/>
      <c r="Z8" s="2"/>
      <c r="AA8" s="2"/>
      <c r="AB8" s="2"/>
      <c r="AC8" s="2"/>
      <c r="AD8" s="2"/>
      <c r="AE8" s="2"/>
      <c r="AF8" s="2"/>
      <c r="AG8" s="2"/>
      <c r="AH8" s="2"/>
      <c r="AI8" s="2"/>
      <c r="AJ8" s="2"/>
      <c r="AK8" s="2"/>
      <c r="AL8" s="1"/>
    </row>
    <row r="9" spans="1:38" x14ac:dyDescent="0.25">
      <c r="A9" s="1"/>
      <c r="B9" s="25"/>
      <c r="C9" s="25"/>
      <c r="D9" s="25"/>
      <c r="E9" s="25"/>
      <c r="F9" s="25"/>
      <c r="G9" s="25"/>
      <c r="H9" s="25"/>
      <c r="I9" s="25"/>
      <c r="J9" s="25"/>
      <c r="K9" s="25"/>
      <c r="L9" s="2" t="s">
        <v>38</v>
      </c>
      <c r="M9" s="12">
        <f>SUM(M4:M8)</f>
        <v>5.5626801643016074E-3</v>
      </c>
      <c r="N9" s="12">
        <f t="shared" ref="N9:U9" si="6">SUM(N4:N8)</f>
        <v>3.0299007457920579E-2</v>
      </c>
      <c r="O9" s="12">
        <f t="shared" si="6"/>
        <v>0.16147732349225258</v>
      </c>
      <c r="P9" s="12">
        <f t="shared" si="6"/>
        <v>0.77232632541767354</v>
      </c>
      <c r="Q9" s="12">
        <f t="shared" si="6"/>
        <v>2.5</v>
      </c>
      <c r="R9" s="12">
        <f t="shared" si="6"/>
        <v>4.2276736745823262</v>
      </c>
      <c r="S9" s="12">
        <f t="shared" si="6"/>
        <v>4.8385226765077469</v>
      </c>
      <c r="T9" s="12">
        <f t="shared" si="6"/>
        <v>4.9697009925420783</v>
      </c>
      <c r="U9" s="12">
        <f t="shared" si="6"/>
        <v>4.9944373198356988</v>
      </c>
      <c r="V9" s="2"/>
      <c r="W9" s="2"/>
      <c r="X9" s="2"/>
      <c r="Y9" s="2"/>
      <c r="Z9" s="2"/>
      <c r="AA9" s="2"/>
      <c r="AB9" s="2"/>
      <c r="AC9" s="2"/>
      <c r="AD9" s="2"/>
      <c r="AE9" s="2"/>
      <c r="AF9" s="2"/>
      <c r="AG9" s="2"/>
      <c r="AH9" s="2"/>
      <c r="AI9" s="2"/>
      <c r="AJ9" s="2"/>
      <c r="AK9" s="2"/>
      <c r="AL9" s="1"/>
    </row>
    <row r="10" spans="1:38" x14ac:dyDescent="0.25">
      <c r="A10" s="1"/>
      <c r="B10" s="7"/>
      <c r="C10" s="7"/>
      <c r="D10" s="7"/>
      <c r="E10" s="7"/>
      <c r="F10" s="7"/>
      <c r="G10" s="7"/>
      <c r="H10" s="7"/>
      <c r="I10" s="7"/>
      <c r="J10" s="7"/>
      <c r="K10" s="7"/>
      <c r="L10" s="2"/>
      <c r="M10" s="2" t="s">
        <v>1</v>
      </c>
      <c r="N10" s="2"/>
      <c r="O10" s="2"/>
      <c r="P10" s="2"/>
      <c r="Q10" s="2"/>
      <c r="R10" s="2"/>
      <c r="S10" s="2"/>
      <c r="T10" s="2"/>
      <c r="U10" s="2"/>
      <c r="V10" s="2"/>
      <c r="W10" s="2"/>
      <c r="X10" s="2"/>
      <c r="Y10" s="2"/>
      <c r="Z10" s="2"/>
      <c r="AA10" s="2"/>
      <c r="AB10" s="2"/>
      <c r="AC10" s="2"/>
      <c r="AD10" s="2"/>
      <c r="AE10" s="2"/>
      <c r="AF10" s="2"/>
      <c r="AG10" s="2"/>
      <c r="AH10" s="2"/>
      <c r="AI10" s="2"/>
      <c r="AJ10" s="2"/>
      <c r="AK10" s="2"/>
      <c r="AL10" s="1"/>
    </row>
    <row r="11" spans="1:38" x14ac:dyDescent="0.25">
      <c r="A11" s="1"/>
      <c r="B11" s="1"/>
      <c r="C11" s="1"/>
      <c r="D11" s="1"/>
      <c r="E11" s="18" t="s">
        <v>0</v>
      </c>
      <c r="F11" s="18"/>
      <c r="G11" s="18"/>
      <c r="H11" s="18"/>
      <c r="I11" s="1"/>
      <c r="J11" s="1"/>
      <c r="K11" s="1"/>
      <c r="L11" s="2"/>
      <c r="M11" s="2">
        <v>-4</v>
      </c>
      <c r="N11" s="2">
        <v>-3</v>
      </c>
      <c r="O11" s="2">
        <v>-2</v>
      </c>
      <c r="P11" s="2">
        <v>-1</v>
      </c>
      <c r="Q11" s="2">
        <v>0</v>
      </c>
      <c r="R11" s="2">
        <v>1</v>
      </c>
      <c r="S11" s="2">
        <v>2</v>
      </c>
      <c r="T11" s="2">
        <v>3</v>
      </c>
      <c r="U11" s="2">
        <v>4</v>
      </c>
      <c r="V11" s="2"/>
      <c r="W11" s="2"/>
      <c r="X11" s="2"/>
      <c r="Y11" s="2"/>
      <c r="Z11" s="2"/>
      <c r="AA11" s="2"/>
      <c r="AB11" s="2"/>
      <c r="AC11" s="2"/>
      <c r="AD11" s="2"/>
      <c r="AE11" s="2"/>
      <c r="AF11" s="2"/>
      <c r="AG11" s="2"/>
      <c r="AH11" s="2"/>
      <c r="AI11" s="2"/>
      <c r="AJ11" s="2"/>
      <c r="AK11" s="2"/>
      <c r="AL11" s="1"/>
    </row>
    <row r="12" spans="1:38" x14ac:dyDescent="0.25">
      <c r="A12" s="4"/>
      <c r="B12" s="26" t="e" vm="1">
        <v>#VALUE!</v>
      </c>
      <c r="C12" s="26"/>
      <c r="D12" s="26"/>
      <c r="E12" s="1"/>
      <c r="F12" s="3" t="s">
        <v>31</v>
      </c>
      <c r="G12" s="3" t="s">
        <v>32</v>
      </c>
      <c r="H12" s="3" t="s">
        <v>33</v>
      </c>
      <c r="I12" s="26" t="e" vm="1">
        <v>#VALUE!</v>
      </c>
      <c r="J12" s="26"/>
      <c r="K12" s="26"/>
      <c r="L12" s="11">
        <v>1</v>
      </c>
      <c r="M12" s="12">
        <f>1-M4</f>
        <v>0.99888746396713968</v>
      </c>
      <c r="N12" s="12">
        <f t="shared" ref="N12:U12" si="7">1-N4</f>
        <v>0.99394019850841586</v>
      </c>
      <c r="O12" s="12">
        <f t="shared" si="7"/>
        <v>0.96770453530154943</v>
      </c>
      <c r="P12" s="12">
        <f t="shared" si="7"/>
        <v>0.84553473491646525</v>
      </c>
      <c r="Q12" s="12">
        <f t="shared" si="7"/>
        <v>0.5</v>
      </c>
      <c r="R12" s="12">
        <f t="shared" si="7"/>
        <v>0.15446526508353475</v>
      </c>
      <c r="S12" s="12">
        <f t="shared" si="7"/>
        <v>3.2295464698450571E-2</v>
      </c>
      <c r="T12" s="12">
        <f t="shared" si="7"/>
        <v>6.0598014915842491E-3</v>
      </c>
      <c r="U12" s="12">
        <f t="shared" si="7"/>
        <v>1.1125360328602119E-3</v>
      </c>
      <c r="V12" s="2"/>
      <c r="W12" s="2"/>
      <c r="X12" s="2"/>
      <c r="Y12" s="2"/>
      <c r="Z12" s="12"/>
      <c r="AA12" s="12"/>
      <c r="AB12" s="12"/>
      <c r="AC12" s="12"/>
      <c r="AD12" s="12"/>
      <c r="AE12" s="12"/>
      <c r="AF12" s="12"/>
      <c r="AG12" s="12"/>
      <c r="AH12" s="12"/>
      <c r="AI12" s="2"/>
      <c r="AJ12" s="2"/>
      <c r="AK12" s="2"/>
      <c r="AL12" s="1"/>
    </row>
    <row r="13" spans="1:38" x14ac:dyDescent="0.25">
      <c r="A13" s="4"/>
      <c r="B13" s="26"/>
      <c r="C13" s="26"/>
      <c r="D13" s="26"/>
      <c r="E13" s="3" t="s">
        <v>8</v>
      </c>
      <c r="F13" s="16">
        <v>1</v>
      </c>
      <c r="G13" s="16">
        <v>0</v>
      </c>
      <c r="H13" s="16">
        <v>0</v>
      </c>
      <c r="I13" s="26"/>
      <c r="J13" s="26"/>
      <c r="K13" s="26"/>
      <c r="L13" s="11">
        <v>2</v>
      </c>
      <c r="M13" s="12">
        <f t="shared" ref="M13:U16" si="8">1-M5</f>
        <v>0.99888746396713968</v>
      </c>
      <c r="N13" s="12">
        <f t="shared" si="8"/>
        <v>0.99394019850841586</v>
      </c>
      <c r="O13" s="12">
        <f t="shared" si="8"/>
        <v>0.96770453530154943</v>
      </c>
      <c r="P13" s="12">
        <f t="shared" si="8"/>
        <v>0.84553473491646525</v>
      </c>
      <c r="Q13" s="12">
        <f t="shared" si="8"/>
        <v>0.5</v>
      </c>
      <c r="R13" s="12">
        <f t="shared" si="8"/>
        <v>0.15446526508353475</v>
      </c>
      <c r="S13" s="12">
        <f t="shared" si="8"/>
        <v>3.2295464698450571E-2</v>
      </c>
      <c r="T13" s="12">
        <f t="shared" si="8"/>
        <v>6.0598014915842491E-3</v>
      </c>
      <c r="U13" s="12">
        <f t="shared" si="8"/>
        <v>1.1125360328602119E-3</v>
      </c>
      <c r="V13" s="2"/>
      <c r="W13" s="2"/>
      <c r="X13" s="2"/>
      <c r="Y13" s="2"/>
      <c r="Z13" s="12"/>
      <c r="AA13" s="12"/>
      <c r="AB13" s="12"/>
      <c r="AC13" s="12"/>
      <c r="AD13" s="12"/>
      <c r="AE13" s="12"/>
      <c r="AF13" s="12"/>
      <c r="AG13" s="12"/>
      <c r="AH13" s="12"/>
      <c r="AI13" s="2"/>
      <c r="AJ13" s="2"/>
      <c r="AK13" s="2"/>
      <c r="AL13" s="1"/>
    </row>
    <row r="14" spans="1:38" x14ac:dyDescent="0.25">
      <c r="A14" s="4"/>
      <c r="B14" s="26"/>
      <c r="C14" s="26"/>
      <c r="D14" s="26"/>
      <c r="E14" s="3" t="s">
        <v>9</v>
      </c>
      <c r="F14" s="16">
        <v>1</v>
      </c>
      <c r="G14" s="16">
        <v>0</v>
      </c>
      <c r="H14" s="16">
        <v>0</v>
      </c>
      <c r="I14" s="26"/>
      <c r="J14" s="26"/>
      <c r="K14" s="26"/>
      <c r="L14" s="11">
        <v>3</v>
      </c>
      <c r="M14" s="12">
        <f t="shared" si="8"/>
        <v>0.99888746396713968</v>
      </c>
      <c r="N14" s="12">
        <f t="shared" si="8"/>
        <v>0.99394019850841586</v>
      </c>
      <c r="O14" s="12">
        <f t="shared" si="8"/>
        <v>0.96770453530154943</v>
      </c>
      <c r="P14" s="12">
        <f t="shared" si="8"/>
        <v>0.84553473491646525</v>
      </c>
      <c r="Q14" s="12">
        <f t="shared" si="8"/>
        <v>0.5</v>
      </c>
      <c r="R14" s="12">
        <f t="shared" si="8"/>
        <v>0.15446526508353475</v>
      </c>
      <c r="S14" s="12">
        <f t="shared" si="8"/>
        <v>3.2295464698450571E-2</v>
      </c>
      <c r="T14" s="12">
        <f t="shared" si="8"/>
        <v>6.0598014915842491E-3</v>
      </c>
      <c r="U14" s="12">
        <f t="shared" si="8"/>
        <v>1.1125360328602119E-3</v>
      </c>
      <c r="V14" s="2"/>
      <c r="W14" s="2"/>
      <c r="X14" s="2"/>
      <c r="Y14" s="2"/>
      <c r="Z14" s="12"/>
      <c r="AA14" s="12"/>
      <c r="AB14" s="12"/>
      <c r="AC14" s="12"/>
      <c r="AD14" s="12"/>
      <c r="AE14" s="12"/>
      <c r="AF14" s="12"/>
      <c r="AG14" s="12"/>
      <c r="AH14" s="12"/>
      <c r="AI14" s="2"/>
      <c r="AJ14" s="2"/>
      <c r="AK14" s="2"/>
      <c r="AL14" s="1"/>
    </row>
    <row r="15" spans="1:38" x14ac:dyDescent="0.25">
      <c r="A15" s="4"/>
      <c r="B15" s="26"/>
      <c r="C15" s="26"/>
      <c r="D15" s="26"/>
      <c r="E15" s="3" t="s">
        <v>10</v>
      </c>
      <c r="F15" s="16">
        <v>1</v>
      </c>
      <c r="G15" s="16">
        <v>0</v>
      </c>
      <c r="H15" s="16">
        <v>0</v>
      </c>
      <c r="I15" s="26"/>
      <c r="J15" s="26"/>
      <c r="K15" s="26"/>
      <c r="L15" s="11">
        <v>4</v>
      </c>
      <c r="M15" s="12">
        <f t="shared" si="8"/>
        <v>0.99888746396713968</v>
      </c>
      <c r="N15" s="12">
        <f t="shared" si="8"/>
        <v>0.99394019850841586</v>
      </c>
      <c r="O15" s="12">
        <f t="shared" si="8"/>
        <v>0.96770453530154943</v>
      </c>
      <c r="P15" s="12">
        <f t="shared" si="8"/>
        <v>0.84553473491646525</v>
      </c>
      <c r="Q15" s="12">
        <f t="shared" si="8"/>
        <v>0.5</v>
      </c>
      <c r="R15" s="12">
        <f t="shared" si="8"/>
        <v>0.15446526508353475</v>
      </c>
      <c r="S15" s="12">
        <f t="shared" si="8"/>
        <v>3.2295464698450571E-2</v>
      </c>
      <c r="T15" s="12">
        <f t="shared" si="8"/>
        <v>6.0598014915842491E-3</v>
      </c>
      <c r="U15" s="12">
        <f t="shared" si="8"/>
        <v>1.1125360328602119E-3</v>
      </c>
      <c r="V15" s="2"/>
      <c r="W15" s="2"/>
      <c r="X15" s="2"/>
      <c r="Y15" s="2"/>
      <c r="Z15" s="12"/>
      <c r="AA15" s="12"/>
      <c r="AB15" s="12"/>
      <c r="AC15" s="12"/>
      <c r="AD15" s="12"/>
      <c r="AE15" s="12"/>
      <c r="AF15" s="12"/>
      <c r="AG15" s="12"/>
      <c r="AH15" s="12"/>
      <c r="AI15" s="2"/>
      <c r="AJ15" s="2"/>
      <c r="AK15" s="2"/>
      <c r="AL15" s="1"/>
    </row>
    <row r="16" spans="1:38" x14ac:dyDescent="0.25">
      <c r="A16" s="4"/>
      <c r="B16" s="26"/>
      <c r="C16" s="26"/>
      <c r="D16" s="26"/>
      <c r="E16" s="3" t="s">
        <v>11</v>
      </c>
      <c r="F16" s="16">
        <v>1</v>
      </c>
      <c r="G16" s="16">
        <v>0</v>
      </c>
      <c r="H16" s="16">
        <v>0</v>
      </c>
      <c r="I16" s="26"/>
      <c r="J16" s="26"/>
      <c r="K16" s="26"/>
      <c r="L16" s="11">
        <v>5</v>
      </c>
      <c r="M16" s="12">
        <f t="shared" si="8"/>
        <v>0.99888746396713968</v>
      </c>
      <c r="N16" s="12">
        <f t="shared" si="8"/>
        <v>0.99394019850841586</v>
      </c>
      <c r="O16" s="12">
        <f t="shared" si="8"/>
        <v>0.96770453530154943</v>
      </c>
      <c r="P16" s="12">
        <f t="shared" si="8"/>
        <v>0.84553473491646525</v>
      </c>
      <c r="Q16" s="12">
        <f t="shared" si="8"/>
        <v>0.5</v>
      </c>
      <c r="R16" s="12">
        <f t="shared" si="8"/>
        <v>0.15446526508353475</v>
      </c>
      <c r="S16" s="12">
        <f t="shared" si="8"/>
        <v>3.2295464698450571E-2</v>
      </c>
      <c r="T16" s="12">
        <f t="shared" si="8"/>
        <v>6.0598014915842491E-3</v>
      </c>
      <c r="U16" s="12">
        <f t="shared" si="8"/>
        <v>1.1125360328602119E-3</v>
      </c>
      <c r="V16" s="2"/>
      <c r="W16" s="2"/>
      <c r="X16" s="2"/>
      <c r="Y16" s="2"/>
      <c r="Z16" s="12"/>
      <c r="AA16" s="12"/>
      <c r="AB16" s="12"/>
      <c r="AC16" s="12"/>
      <c r="AD16" s="12"/>
      <c r="AE16" s="12"/>
      <c r="AF16" s="12"/>
      <c r="AG16" s="12"/>
      <c r="AH16" s="12"/>
      <c r="AI16" s="2"/>
      <c r="AJ16" s="2"/>
      <c r="AK16" s="2"/>
      <c r="AL16" s="1"/>
    </row>
    <row r="17" spans="1:38" x14ac:dyDescent="0.25">
      <c r="A17" s="4"/>
      <c r="B17" s="26"/>
      <c r="C17" s="26"/>
      <c r="D17" s="26"/>
      <c r="E17" s="3" t="s">
        <v>12</v>
      </c>
      <c r="F17" s="16">
        <v>1</v>
      </c>
      <c r="G17" s="16">
        <v>0</v>
      </c>
      <c r="H17" s="16">
        <v>0</v>
      </c>
      <c r="I17" s="26"/>
      <c r="J17" s="26"/>
      <c r="K17" s="26"/>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1"/>
    </row>
    <row r="18" spans="1:38" x14ac:dyDescent="0.25">
      <c r="A18" s="4"/>
      <c r="B18" s="26"/>
      <c r="C18" s="26"/>
      <c r="D18" s="26"/>
      <c r="E18" s="1"/>
      <c r="F18" s="2">
        <v>1</v>
      </c>
      <c r="G18" s="1"/>
      <c r="H18" s="1"/>
      <c r="I18" s="26"/>
      <c r="J18" s="26"/>
      <c r="K18" s="26"/>
      <c r="L18" s="2"/>
      <c r="M18" s="2" t="s">
        <v>28</v>
      </c>
      <c r="N18" s="2"/>
      <c r="O18" s="2"/>
      <c r="P18" s="2"/>
      <c r="Q18" s="2"/>
      <c r="R18" s="2"/>
      <c r="S18" s="2"/>
      <c r="T18" s="2"/>
      <c r="U18" s="2"/>
      <c r="V18" s="2"/>
      <c r="W18" s="2"/>
      <c r="X18" s="2"/>
      <c r="Y18" s="2"/>
      <c r="Z18" s="2" t="s">
        <v>17</v>
      </c>
      <c r="AA18" s="2"/>
      <c r="AB18" s="2"/>
      <c r="AC18" s="2"/>
      <c r="AD18" s="2"/>
      <c r="AE18" s="2"/>
      <c r="AF18" s="2"/>
      <c r="AG18" s="2"/>
      <c r="AH18" s="2"/>
      <c r="AI18" s="2"/>
      <c r="AJ18" s="2"/>
      <c r="AK18" s="2"/>
      <c r="AL18" s="1"/>
    </row>
    <row r="19" spans="1:38" x14ac:dyDescent="0.25">
      <c r="A19" s="1"/>
      <c r="B19" s="1"/>
      <c r="C19" s="1"/>
      <c r="D19" s="4"/>
      <c r="E19" s="18" t="s">
        <v>29</v>
      </c>
      <c r="F19" s="18"/>
      <c r="G19" s="18"/>
      <c r="H19" s="18"/>
      <c r="I19" s="1"/>
      <c r="J19" s="1"/>
      <c r="K19" s="1"/>
      <c r="L19" s="2"/>
      <c r="M19" s="2">
        <v>-4</v>
      </c>
      <c r="N19" s="2">
        <v>-3</v>
      </c>
      <c r="O19" s="2">
        <v>-2</v>
      </c>
      <c r="P19" s="2">
        <v>-1</v>
      </c>
      <c r="Q19" s="2">
        <v>0</v>
      </c>
      <c r="R19" s="2">
        <v>1</v>
      </c>
      <c r="S19" s="2">
        <v>2</v>
      </c>
      <c r="T19" s="2">
        <v>3</v>
      </c>
      <c r="U19" s="2">
        <v>4</v>
      </c>
      <c r="V19" s="13" t="s">
        <v>26</v>
      </c>
      <c r="W19" s="13" t="s">
        <v>25</v>
      </c>
      <c r="X19" s="2"/>
      <c r="Y19" s="2"/>
      <c r="Z19" s="2">
        <v>-4</v>
      </c>
      <c r="AA19" s="2">
        <v>-3</v>
      </c>
      <c r="AB19" s="2">
        <v>-2</v>
      </c>
      <c r="AC19" s="2">
        <v>-1</v>
      </c>
      <c r="AD19" s="2">
        <v>0</v>
      </c>
      <c r="AE19" s="2">
        <v>1</v>
      </c>
      <c r="AF19" s="2">
        <v>2</v>
      </c>
      <c r="AG19" s="2">
        <v>3</v>
      </c>
      <c r="AH19" s="2">
        <v>4</v>
      </c>
      <c r="AI19" s="13" t="s">
        <v>26</v>
      </c>
      <c r="AJ19" s="13" t="s">
        <v>25</v>
      </c>
      <c r="AK19" s="2"/>
      <c r="AL19" s="1"/>
    </row>
    <row r="20" spans="1:38" x14ac:dyDescent="0.25">
      <c r="A20" s="1"/>
      <c r="B20" s="1"/>
      <c r="C20" s="1"/>
      <c r="D20" s="1"/>
      <c r="E20" s="3" t="s">
        <v>8</v>
      </c>
      <c r="F20" s="3" t="s">
        <v>9</v>
      </c>
      <c r="G20" s="3" t="s">
        <v>10</v>
      </c>
      <c r="H20" s="3" t="s">
        <v>11</v>
      </c>
      <c r="I20" s="3" t="s">
        <v>12</v>
      </c>
      <c r="J20" s="1"/>
      <c r="K20" s="1"/>
      <c r="L20" s="2" t="s">
        <v>3</v>
      </c>
      <c r="M20" s="12">
        <f>IF($E21=1,$M$4,$M$12)*IF($F21=1,$M$5,$M$13)*IF($G21=1,$M$6,$M$14)*IF($H21=1,$M$7,$M$15)*IF($I21=1,$M$8,$M$16)</f>
        <v>1.3739640928257558E-9</v>
      </c>
      <c r="N20" s="12">
        <f>IF($E21=1,$N$4,$N$12)*IF($F21=1,$N$5,$N$13)*IF($G21=1,$N$6,$N$14)*IF($H21=1,$N$7,$N$15)*IF($I21=1,$N$8,$N$16)</f>
        <v>2.1983442600625718E-7</v>
      </c>
      <c r="O20" s="12">
        <f>IF($E21=1,$O$4,$O$12)*IF($F21=1,$O$5,$O$13)*IF($G21=1,$O$6,$O$14)*IF($H21=1,$O$7,$O$15)*IF($I21=1,$O$8,$O$16)</f>
        <v>3.1543520827082735E-5</v>
      </c>
      <c r="P20" s="12">
        <f>IF($E21=1,$P$4,$P$12)*IF($F21=1,$P$5,$P$13)*IF($G21=1,$P$6,$P$14)*IF($H21=1,$P$7,$P$15)*IF($I21=1,$P$8,$P$16)</f>
        <v>2.634847042841084E-3</v>
      </c>
      <c r="Q20" s="12">
        <f>IF($E21=1,$Q$4,$Q$12)*IF($F21=1,$Q$5,$Q$13)*IF($G21=1,$Q$6,$Q$14)*IF($H21=1,$Q$7,$Q$15)*IF($I21=1,$Q$8,$Q$16)</f>
        <v>3.125E-2</v>
      </c>
      <c r="R20" s="12">
        <f>IF($E21=1,$R$4,$R$12)*IF($F21=1,$R$5,$R$13)*IF($G21=1,$R$6,$R$14)*IF($H21=1,$R$7,$R$15)*IF($I21=1,$R$8,$R$16)</f>
        <v>1.4423014097760088E-2</v>
      </c>
      <c r="S20" s="12">
        <f>IF($E21=1,$S$4,$S$12)*IF($F21=1,$S$5,$S$13)*IF($G21=1,$S$6,$S$14)*IF($H21=1,$S$7,$S$15)*IF($I21=1,$S$8,$S$16)</f>
        <v>9.451732139098615E-4</v>
      </c>
      <c r="T20" s="12">
        <f>IF($E21=1,$T$4,$T$12)*IF($F21=1,$T$5,$T$13)*IF($G21=1,$T$6,$T$14)*IF($H21=1,$T$7,$T$15)*IF($I21=1,$T$8,$T$16)</f>
        <v>3.6057661843726997E-5</v>
      </c>
      <c r="U20" s="12">
        <f>IF($E21=1,$U$4,$U$12)*IF($F21=1,$U$5,$U$13)*IF($G21=1,$U$6,$U$14)*IF($H21=1,$U$7,$U$15)*IF($I21=1,$U$8,$U$16)</f>
        <v>1.2336099395682849E-6</v>
      </c>
      <c r="V20" s="12">
        <f>MAX(M20:U20)</f>
        <v>3.125E-2</v>
      </c>
      <c r="W20" s="14">
        <f>IF($V20=M20,M19,IF($V20=N20,$AA$19,IF($V20=O20,$AB$19,IF($V20=P20,$AC$19,IF($V20=Q20,$AD$19,IF($V20=R20,$AE$19,IF($V20=S20,$AF$19,IF($V20=T20,$AG$19,IF($V20=U20,$AH$19)))))))))</f>
        <v>0</v>
      </c>
      <c r="X20" s="2"/>
      <c r="Y20" s="2" t="s">
        <v>3</v>
      </c>
      <c r="Z20" s="12">
        <f t="shared" ref="Z20:AH20" si="9">M20*B$32</f>
        <v>0</v>
      </c>
      <c r="AA20" s="12">
        <f t="shared" si="9"/>
        <v>5.4958606501564296E-8</v>
      </c>
      <c r="AB20" s="12">
        <f t="shared" si="9"/>
        <v>1.5771760413541367E-5</v>
      </c>
      <c r="AC20" s="12">
        <f t="shared" si="9"/>
        <v>1.976135282130813E-3</v>
      </c>
      <c r="AD20" s="12">
        <f t="shared" si="9"/>
        <v>3.125E-2</v>
      </c>
      <c r="AE20" s="12">
        <f t="shared" si="9"/>
        <v>1.0817260573320065E-2</v>
      </c>
      <c r="AF20" s="12">
        <f t="shared" si="9"/>
        <v>4.7258660695493075E-4</v>
      </c>
      <c r="AG20" s="12">
        <f t="shared" si="9"/>
        <v>9.0144154609317492E-6</v>
      </c>
      <c r="AH20" s="12">
        <f t="shared" si="9"/>
        <v>0</v>
      </c>
      <c r="AI20" s="12">
        <f t="shared" ref="AI20:AI24" si="10">MAX(Z20:AH20)</f>
        <v>3.125E-2</v>
      </c>
      <c r="AJ20" s="14">
        <f>IF($AI20=Z20,Z19,IF($AI20=AA20,$AA$19,IF($AI20=AB20,$AB$19,IF($AI20=AC20,$AC$19,IF($AI20=AD20,$AD$19,IF($AI20=AE20,$AE$19,IF($AI20=AF20,$AF$19,IF($AI20=AG20,$AG$19,IF($AI20=AH20,$AH$19)))))))))</f>
        <v>0</v>
      </c>
      <c r="AK20" s="2"/>
      <c r="AL20" s="1"/>
    </row>
    <row r="21" spans="1:38" x14ac:dyDescent="0.25">
      <c r="A21" s="1"/>
      <c r="B21" s="1"/>
      <c r="C21" s="1"/>
      <c r="D21" s="8" t="s">
        <v>3</v>
      </c>
      <c r="E21" s="9">
        <v>1</v>
      </c>
      <c r="F21" s="9">
        <v>1</v>
      </c>
      <c r="G21" s="9">
        <v>0</v>
      </c>
      <c r="H21" s="9">
        <v>1</v>
      </c>
      <c r="I21" s="9">
        <v>0</v>
      </c>
      <c r="J21" s="1"/>
      <c r="K21" s="1"/>
      <c r="L21" s="2" t="s">
        <v>4</v>
      </c>
      <c r="M21" s="12">
        <f>IF($E22=1,$M$4,$M$12)*IF($F22=1,$M$5,$M$13)*IF($G22=1,$M$6,$M$14)*IF($H22=1,$M$7,$M$15)*IF($I22=1,$M$8,$M$16)</f>
        <v>1.3739640928257558E-9</v>
      </c>
      <c r="N21" s="12">
        <f>IF($E22=1,$N$4,$N$12)*IF($F22=1,$N$5,$N$13)*IF($G22=1,$N$6,$N$14)*IF($H22=1,$N$7,$N$15)*IF($I22=1,$N$8,$N$16)</f>
        <v>2.1983442600625718E-7</v>
      </c>
      <c r="O21" s="12">
        <f>IF($E22=1,$O$4,$O$12)*IF($F22=1,$O$5,$O$13)*IF($G22=1,$O$6,$O$14)*IF($H22=1,$O$7,$O$15)*IF($I22=1,$O$8,$O$16)</f>
        <v>3.1543520827082728E-5</v>
      </c>
      <c r="P21" s="12">
        <f>IF($E22=1,$P$4,$P$12)*IF($F22=1,$P$5,$P$13)*IF($G22=1,$P$6,$P$14)*IF($H22=1,$P$7,$P$15)*IF($I22=1,$P$8,$P$16)</f>
        <v>2.634847042841084E-3</v>
      </c>
      <c r="Q21" s="12">
        <f>IF($E22=1,$Q$4,$Q$12)*IF($F22=1,$Q$5,$Q$13)*IF($G22=1,$Q$6,$Q$14)*IF($H22=1,$Q$7,$Q$15)*IF($I22=1,$Q$8,$Q$16)</f>
        <v>3.125E-2</v>
      </c>
      <c r="R21" s="12">
        <f>IF($E22=1,$R$4,$R$12)*IF($F22=1,$R$5,$R$13)*IF($G22=1,$R$6,$R$14)*IF($H22=1,$R$7,$R$15)*IF($I22=1,$R$8,$R$16)</f>
        <v>1.4423014097760086E-2</v>
      </c>
      <c r="S21" s="12">
        <f>IF($E22=1,$S$4,$S$12)*IF($F22=1,$S$5,$S$13)*IF($G22=1,$S$6,$S$14)*IF($H22=1,$S$7,$S$15)*IF($I22=1,$S$8,$S$16)</f>
        <v>9.4517321390986139E-4</v>
      </c>
      <c r="T21" s="12">
        <f>IF($E22=1,$T$4,$T$12)*IF($F22=1,$T$5,$T$13)*IF($G22=1,$T$6,$T$14)*IF($H22=1,$T$7,$T$15)*IF($I22=1,$T$8,$T$16)</f>
        <v>3.6057661843726997E-5</v>
      </c>
      <c r="U21" s="12">
        <f>IF($E22=1,$U$4,$U$12)*IF($F22=1,$U$5,$U$13)*IF($G22=1,$U$6,$U$14)*IF($H22=1,$U$7,$U$15)*IF($I22=1,$U$8,$U$16)</f>
        <v>1.2336099395682849E-6</v>
      </c>
      <c r="V21" s="12">
        <f t="shared" ref="V21:V24" si="11">MAX(M21:U21)</f>
        <v>3.125E-2</v>
      </c>
      <c r="W21" s="14">
        <f t="shared" ref="W21:W24" si="12">IF($V21=M21,M20,IF($V21=N21,$AA$19,IF($V21=O21,$AB$19,IF($V21=P21,$AC$19,IF($V21=Q21,$AD$19,IF($V21=R21,$AE$19,IF($V21=S21,$AF$19,IF($V21=T21,$AG$19,IF($V21=U21,$AH$19)))))))))</f>
        <v>0</v>
      </c>
      <c r="X21" s="2"/>
      <c r="Y21" s="2" t="s">
        <v>4</v>
      </c>
      <c r="Z21" s="12">
        <f t="shared" ref="Z21:Z24" si="13">M21*B$32</f>
        <v>0</v>
      </c>
      <c r="AA21" s="12">
        <f t="shared" ref="AA21:AH24" si="14">N21*C$32</f>
        <v>5.4958606501564296E-8</v>
      </c>
      <c r="AB21" s="12">
        <f t="shared" si="14"/>
        <v>1.5771760413541364E-5</v>
      </c>
      <c r="AC21" s="12">
        <f t="shared" si="14"/>
        <v>1.976135282130813E-3</v>
      </c>
      <c r="AD21" s="12">
        <f t="shared" si="14"/>
        <v>3.125E-2</v>
      </c>
      <c r="AE21" s="12">
        <f t="shared" si="14"/>
        <v>1.0817260573320064E-2</v>
      </c>
      <c r="AF21" s="12">
        <f t="shared" si="14"/>
        <v>4.725866069549307E-4</v>
      </c>
      <c r="AG21" s="12">
        <f t="shared" si="14"/>
        <v>9.0144154609317492E-6</v>
      </c>
      <c r="AH21" s="12">
        <f t="shared" si="14"/>
        <v>0</v>
      </c>
      <c r="AI21" s="12">
        <f t="shared" si="10"/>
        <v>3.125E-2</v>
      </c>
      <c r="AJ21" s="14">
        <f t="shared" ref="AJ21:AJ24" si="15">IF($AI21=Z21,Z20,IF($AI21=AA21,$AA$19,IF($AI21=AB21,$AB$19,IF($AI21=AC21,$AC$19,IF($AI21=AD21,$AD$19,IF($AI21=AE21,$AE$19,IF($AI21=AF21,$AF$19,IF($AI21=AG21,$AG$19,IF($AI21=AH21,$AH$19)))))))))</f>
        <v>0</v>
      </c>
      <c r="AK21" s="2"/>
      <c r="AL21" s="1"/>
    </row>
    <row r="22" spans="1:38" x14ac:dyDescent="0.25">
      <c r="A22" s="1"/>
      <c r="B22" s="1"/>
      <c r="C22" s="1"/>
      <c r="D22" s="8" t="s">
        <v>4</v>
      </c>
      <c r="E22" s="9">
        <v>1</v>
      </c>
      <c r="F22" s="9">
        <v>1</v>
      </c>
      <c r="G22" s="9">
        <v>0</v>
      </c>
      <c r="H22" s="9">
        <v>0</v>
      </c>
      <c r="I22" s="9">
        <v>1</v>
      </c>
      <c r="J22" s="1"/>
      <c r="K22" s="1"/>
      <c r="L22" s="2" t="s">
        <v>5</v>
      </c>
      <c r="M22" s="12">
        <f>IF($E23=1,$M$4,$M$12)*IF($F23=1,$M$5,$M$13)*IF($G23=1,$M$6,$M$14)*IF($H23=1,$M$7,$M$15)*IF($I23=1,$M$8,$M$16)</f>
        <v>1.2336099395685275E-6</v>
      </c>
      <c r="N22" s="12">
        <f>IF($E23=1,$N$4,$N$12)*IF($F23=1,$N$5,$N$13)*IF($G23=1,$N$6,$N$14)*IF($H23=1,$N$7,$N$15)*IF($I23=1,$N$8,$N$16)</f>
        <v>3.6057661843725418E-5</v>
      </c>
      <c r="O22" s="12">
        <f>IF($E23=1,$O$4,$O$12)*IF($F23=1,$O$5,$O$13)*IF($G23=1,$O$6,$O$14)*IF($H23=1,$O$7,$O$15)*IF($I23=1,$O$8,$O$16)</f>
        <v>9.4517321390985825E-4</v>
      </c>
      <c r="P22" s="12">
        <f>IF($E23=1,$P$4,$P$12)*IF($F23=1,$P$5,$P$13)*IF($G23=1,$P$6,$P$14)*IF($H23=1,$P$7,$P$15)*IF($I23=1,$P$8,$P$16)</f>
        <v>1.4423014097760077E-2</v>
      </c>
      <c r="Q22" s="12">
        <f>IF($E23=1,$Q$4,$Q$12)*IF($F23=1,$Q$5,$Q$13)*IF($G23=1,$Q$6,$Q$14)*IF($H23=1,$Q$7,$Q$15)*IF($I23=1,$Q$8,$Q$16)</f>
        <v>3.125E-2</v>
      </c>
      <c r="R22" s="12">
        <f>IF($E23=1,$R$4,$R$12)*IF($F23=1,$R$5,$R$13)*IF($G23=1,$R$6,$R$14)*IF($H23=1,$R$7,$R$15)*IF($I23=1,$R$8,$R$16)</f>
        <v>2.6348470428410875E-3</v>
      </c>
      <c r="S22" s="12">
        <f>IF($E23=1,$S$4,$S$12)*IF($F23=1,$S$5,$S$13)*IF($G23=1,$S$6,$S$14)*IF($H23=1,$S$7,$S$15)*IF($I23=1,$S$8,$S$16)</f>
        <v>3.1543520827082897E-5</v>
      </c>
      <c r="T22" s="12">
        <f>IF($E23=1,$T$4,$T$12)*IF($F23=1,$T$5,$T$13)*IF($G23=1,$T$6,$T$14)*IF($H23=1,$T$7,$T$15)*IF($I23=1,$T$8,$T$16)</f>
        <v>2.1983442600627169E-7</v>
      </c>
      <c r="U22" s="12">
        <f>IF($E23=1,$U$4,$U$12)*IF($F23=1,$U$5,$U$13)*IF($G23=1,$U$6,$U$14)*IF($H23=1,$U$7,$U$15)*IF($I23=1,$U$8,$U$16)</f>
        <v>1.3739640928253496E-9</v>
      </c>
      <c r="V22" s="12">
        <f t="shared" si="11"/>
        <v>3.125E-2</v>
      </c>
      <c r="W22" s="14">
        <f t="shared" si="12"/>
        <v>0</v>
      </c>
      <c r="X22" s="2"/>
      <c r="Y22" s="2" t="s">
        <v>5</v>
      </c>
      <c r="Z22" s="12">
        <f t="shared" si="13"/>
        <v>0</v>
      </c>
      <c r="AA22" s="12">
        <f t="shared" si="14"/>
        <v>9.0144154609313544E-6</v>
      </c>
      <c r="AB22" s="12">
        <f t="shared" si="14"/>
        <v>4.7258660695492912E-4</v>
      </c>
      <c r="AC22" s="12">
        <f t="shared" si="14"/>
        <v>1.0817260573320059E-2</v>
      </c>
      <c r="AD22" s="12">
        <f t="shared" si="14"/>
        <v>3.125E-2</v>
      </c>
      <c r="AE22" s="12">
        <f t="shared" si="14"/>
        <v>1.9761352821308156E-3</v>
      </c>
      <c r="AF22" s="12">
        <f t="shared" si="14"/>
        <v>1.5771760413541449E-5</v>
      </c>
      <c r="AG22" s="12">
        <f t="shared" si="14"/>
        <v>5.4958606501567922E-8</v>
      </c>
      <c r="AH22" s="12">
        <f t="shared" si="14"/>
        <v>0</v>
      </c>
      <c r="AI22" s="12">
        <f t="shared" si="10"/>
        <v>3.125E-2</v>
      </c>
      <c r="AJ22" s="14">
        <f t="shared" si="15"/>
        <v>0</v>
      </c>
      <c r="AK22" s="2"/>
      <c r="AL22" s="1"/>
    </row>
    <row r="23" spans="1:38" x14ac:dyDescent="0.25">
      <c r="A23" s="1"/>
      <c r="B23" s="1"/>
      <c r="C23" s="1"/>
      <c r="D23" s="8" t="s">
        <v>5</v>
      </c>
      <c r="E23" s="9">
        <v>0</v>
      </c>
      <c r="F23" s="9">
        <v>0</v>
      </c>
      <c r="G23" s="9">
        <v>1</v>
      </c>
      <c r="H23" s="9">
        <v>1</v>
      </c>
      <c r="I23" s="9">
        <v>0</v>
      </c>
      <c r="J23" s="1"/>
      <c r="K23" s="1"/>
      <c r="L23" s="2" t="s">
        <v>6</v>
      </c>
      <c r="M23" s="12">
        <f>IF($E24=1,$M$4,$M$12)*IF($F24=1,$M$5,$M$13)*IF($G24=1,$M$6,$M$14)*IF($H24=1,$M$7,$M$15)*IF($I24=1,$M$8,$M$16)</f>
        <v>1.3739640928257556E-9</v>
      </c>
      <c r="N23" s="12">
        <f>IF($E24=1,$N$4,$N$12)*IF($F24=1,$N$5,$N$13)*IF($G24=1,$N$6,$N$14)*IF($H24=1,$N$7,$N$15)*IF($I24=1,$N$8,$N$16)</f>
        <v>2.1983442600625718E-7</v>
      </c>
      <c r="O23" s="12">
        <f>IF($E24=1,$O$4,$O$12)*IF($F24=1,$O$5,$O$13)*IF($G24=1,$O$6,$O$14)*IF($H24=1,$O$7,$O$15)*IF($I24=1,$O$8,$O$16)</f>
        <v>3.1543520827082728E-5</v>
      </c>
      <c r="P23" s="12">
        <f>IF($E24=1,$P$4,$P$12)*IF($F24=1,$P$5,$P$13)*IF($G24=1,$P$6,$P$14)*IF($H24=1,$P$7,$P$15)*IF($I24=1,$P$8,$P$16)</f>
        <v>2.634847042841084E-3</v>
      </c>
      <c r="Q23" s="12">
        <f>IF($E24=1,$Q$4,$Q$12)*IF($F24=1,$Q$5,$Q$13)*IF($G24=1,$Q$6,$Q$14)*IF($H24=1,$Q$7,$Q$15)*IF($I24=1,$Q$8,$Q$16)</f>
        <v>3.125E-2</v>
      </c>
      <c r="R23" s="12">
        <f>IF($E24=1,$R$4,$R$12)*IF($F24=1,$R$5,$R$13)*IF($G24=1,$R$6,$R$14)*IF($H24=1,$R$7,$R$15)*IF($I24=1,$R$8,$R$16)</f>
        <v>1.4423014097760086E-2</v>
      </c>
      <c r="S23" s="12">
        <f>IF($E24=1,$S$4,$S$12)*IF($F24=1,$S$5,$S$13)*IF($G24=1,$S$6,$S$14)*IF($H24=1,$S$7,$S$15)*IF($I24=1,$S$8,$S$16)</f>
        <v>9.4517321390986139E-4</v>
      </c>
      <c r="T23" s="12">
        <f>IF($E24=1,$T$4,$T$12)*IF($F24=1,$T$5,$T$13)*IF($G24=1,$T$6,$T$14)*IF($H24=1,$T$7,$T$15)*IF($I24=1,$T$8,$T$16)</f>
        <v>3.605766184372699E-5</v>
      </c>
      <c r="U23" s="12">
        <f>IF($E24=1,$U$4,$U$12)*IF($F24=1,$U$5,$U$13)*IF($G24=1,$U$6,$U$14)*IF($H24=1,$U$7,$U$15)*IF($I24=1,$U$8,$U$16)</f>
        <v>1.2336099395682847E-6</v>
      </c>
      <c r="V23" s="12">
        <f t="shared" si="11"/>
        <v>3.125E-2</v>
      </c>
      <c r="W23" s="14">
        <f t="shared" si="12"/>
        <v>0</v>
      </c>
      <c r="X23" s="2"/>
      <c r="Y23" s="2" t="s">
        <v>6</v>
      </c>
      <c r="Z23" s="12">
        <f t="shared" si="13"/>
        <v>0</v>
      </c>
      <c r="AA23" s="12">
        <f t="shared" si="14"/>
        <v>5.4958606501564296E-8</v>
      </c>
      <c r="AB23" s="12">
        <f t="shared" si="14"/>
        <v>1.5771760413541364E-5</v>
      </c>
      <c r="AC23" s="12">
        <f t="shared" si="14"/>
        <v>1.976135282130813E-3</v>
      </c>
      <c r="AD23" s="12">
        <f t="shared" si="14"/>
        <v>3.125E-2</v>
      </c>
      <c r="AE23" s="12">
        <f t="shared" si="14"/>
        <v>1.0817260573320064E-2</v>
      </c>
      <c r="AF23" s="12">
        <f t="shared" si="14"/>
        <v>4.725866069549307E-4</v>
      </c>
      <c r="AG23" s="12">
        <f t="shared" si="14"/>
        <v>9.0144154609317475E-6</v>
      </c>
      <c r="AH23" s="12">
        <f t="shared" si="14"/>
        <v>0</v>
      </c>
      <c r="AI23" s="12">
        <f t="shared" si="10"/>
        <v>3.125E-2</v>
      </c>
      <c r="AJ23" s="14">
        <f t="shared" si="15"/>
        <v>0</v>
      </c>
      <c r="AK23" s="2"/>
      <c r="AL23" s="1"/>
    </row>
    <row r="24" spans="1:38" x14ac:dyDescent="0.25">
      <c r="A24" s="1"/>
      <c r="B24" s="1"/>
      <c r="C24" s="1"/>
      <c r="D24" s="8" t="s">
        <v>6</v>
      </c>
      <c r="E24" s="9">
        <v>1</v>
      </c>
      <c r="F24" s="9">
        <v>0</v>
      </c>
      <c r="G24" s="9">
        <v>1</v>
      </c>
      <c r="H24" s="9">
        <v>0</v>
      </c>
      <c r="I24" s="9">
        <v>1</v>
      </c>
      <c r="J24" s="1"/>
      <c r="K24" s="1"/>
      <c r="L24" s="2" t="s">
        <v>7</v>
      </c>
      <c r="M24" s="12">
        <f>IF($E25=1,$M$4,$M$12)*IF($F25=1,$M$5,$M$13)*IF($G25=1,$M$6,$M$14)*IF($H25=1,$M$7,$M$15)*IF($I25=1,$M$8,$M$16)</f>
        <v>1.5302870606204569E-12</v>
      </c>
      <c r="N24" s="12">
        <f>IF($E25=1,$N$4,$N$12)*IF($F25=1,$N$5,$N$13)*IF($G25=1,$N$6,$N$14)*IF($H25=1,$N$7,$N$15)*IF($I25=1,$N$8,$N$16)</f>
        <v>1.3402747817357502E-9</v>
      </c>
      <c r="O24" s="12">
        <f>IF($E25=1,$O$4,$O$12)*IF($F25=1,$O$5,$O$13)*IF($G25=1,$O$6,$O$14)*IF($H25=1,$O$7,$O$15)*IF($I25=1,$O$8,$O$16)</f>
        <v>1.0527104360614006E-6</v>
      </c>
      <c r="P24" s="12">
        <f>IF($E25=1,$P$4,$P$12)*IF($F25=1,$P$5,$P$13)*IF($G25=1,$P$6,$P$14)*IF($H25=1,$P$7,$P$15)*IF($I25=1,$P$8,$P$16)</f>
        <v>4.8134314312613596E-4</v>
      </c>
      <c r="Q24" s="12">
        <f>IF($E25=1,$Q$4,$Q$12)*IF($F25=1,$Q$5,$Q$13)*IF($G25=1,$Q$6,$Q$14)*IF($H25=1,$Q$7,$Q$15)*IF($I25=1,$Q$8,$Q$16)</f>
        <v>3.125E-2</v>
      </c>
      <c r="R24" s="12">
        <f>IF($E25=1,$R$4,$R$12)*IF($F25=1,$R$5,$R$13)*IF($G25=1,$R$6,$R$14)*IF($H25=1,$R$7,$R$15)*IF($I25=1,$R$8,$R$16)</f>
        <v>7.8950820401278418E-2</v>
      </c>
      <c r="S24" s="12">
        <f>IF($E25=1,$S$4,$S$12)*IF($F25=1,$S$5,$S$13)*IF($G25=1,$S$6,$S$14)*IF($H25=1,$S$7,$S$15)*IF($I25=1,$S$8,$S$16)</f>
        <v>2.8321264743714811E-2</v>
      </c>
      <c r="T24" s="12">
        <f>IF($E25=1,$T$4,$T$12)*IF($F25=1,$T$5,$T$13)*IF($G25=1,$T$6,$T$14)*IF($H25=1,$T$7,$T$15)*IF($I25=1,$T$8,$T$16)</f>
        <v>5.91424646838286E-3</v>
      </c>
      <c r="U24" s="12">
        <f>IF($E25=1,$U$4,$U$12)*IF($F25=1,$U$5,$U$13)*IF($G25=1,$U$6,$U$14)*IF($H25=1,$U$7,$U$15)*IF($I25=1,$U$8,$U$16)</f>
        <v>1.107593343194529E-3</v>
      </c>
      <c r="V24" s="12">
        <f t="shared" si="11"/>
        <v>7.8950820401278418E-2</v>
      </c>
      <c r="W24" s="14">
        <f t="shared" si="12"/>
        <v>1</v>
      </c>
      <c r="X24" s="2"/>
      <c r="Y24" s="2" t="s">
        <v>7</v>
      </c>
      <c r="Z24" s="12">
        <f t="shared" si="13"/>
        <v>0</v>
      </c>
      <c r="AA24" s="12">
        <f t="shared" si="14"/>
        <v>3.3506869543393754E-10</v>
      </c>
      <c r="AB24" s="12">
        <f t="shared" si="14"/>
        <v>5.2635521803070031E-7</v>
      </c>
      <c r="AC24" s="12">
        <f t="shared" si="14"/>
        <v>3.6100735734460198E-4</v>
      </c>
      <c r="AD24" s="12">
        <f t="shared" si="14"/>
        <v>3.125E-2</v>
      </c>
      <c r="AE24" s="12">
        <f t="shared" si="14"/>
        <v>5.921311530095881E-2</v>
      </c>
      <c r="AF24" s="12">
        <f t="shared" si="14"/>
        <v>1.4160632371857405E-2</v>
      </c>
      <c r="AG24" s="12">
        <f t="shared" si="14"/>
        <v>1.478561617095715E-3</v>
      </c>
      <c r="AH24" s="12">
        <f t="shared" si="14"/>
        <v>0</v>
      </c>
      <c r="AI24" s="12">
        <f t="shared" si="10"/>
        <v>5.921311530095881E-2</v>
      </c>
      <c r="AJ24" s="14">
        <f t="shared" si="15"/>
        <v>1</v>
      </c>
      <c r="AK24" s="2"/>
      <c r="AL24" s="1"/>
    </row>
    <row r="25" spans="1:38" x14ac:dyDescent="0.25">
      <c r="A25" s="1"/>
      <c r="B25" s="1"/>
      <c r="C25" s="1"/>
      <c r="D25" s="8" t="s">
        <v>7</v>
      </c>
      <c r="E25" s="9">
        <v>0</v>
      </c>
      <c r="F25" s="9">
        <v>1</v>
      </c>
      <c r="G25" s="9">
        <v>1</v>
      </c>
      <c r="H25" s="9">
        <v>1</v>
      </c>
      <c r="I25" s="9">
        <v>1</v>
      </c>
      <c r="J25" s="1"/>
      <c r="K25" s="1"/>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1"/>
    </row>
    <row r="26" spans="1:38" x14ac:dyDescent="0.25">
      <c r="A26" s="1"/>
      <c r="B26" s="1"/>
      <c r="C26" s="1"/>
      <c r="D26" s="8" t="s">
        <v>30</v>
      </c>
      <c r="E26" s="1"/>
      <c r="F26" s="1"/>
      <c r="G26" s="1"/>
      <c r="H26" s="1"/>
      <c r="I26" s="1"/>
      <c r="J26" s="1"/>
      <c r="K26" s="1"/>
      <c r="L26" s="2"/>
      <c r="M26" s="2" t="s">
        <v>14</v>
      </c>
      <c r="N26" s="2"/>
      <c r="O26" s="2"/>
      <c r="P26" s="2"/>
      <c r="Q26" s="2"/>
      <c r="R26" s="2"/>
      <c r="S26" s="2"/>
      <c r="T26" s="2"/>
      <c r="U26" s="2"/>
      <c r="V26" s="2"/>
      <c r="W26" s="2"/>
      <c r="X26" s="2"/>
      <c r="Y26" s="2"/>
      <c r="Z26" s="2" t="s">
        <v>18</v>
      </c>
      <c r="AA26" s="2"/>
      <c r="AB26" s="2"/>
      <c r="AC26" s="2"/>
      <c r="AD26" s="2"/>
      <c r="AE26" s="2"/>
      <c r="AF26" s="2"/>
      <c r="AG26" s="2"/>
      <c r="AH26" s="2"/>
      <c r="AI26" s="2"/>
      <c r="AJ26" s="2"/>
      <c r="AK26" s="2"/>
      <c r="AL26" s="1"/>
    </row>
    <row r="27" spans="1:38" x14ac:dyDescent="0.25">
      <c r="A27" s="1"/>
      <c r="B27" s="1"/>
      <c r="C27" s="1"/>
      <c r="D27" s="1"/>
      <c r="E27" s="1"/>
      <c r="F27" s="1"/>
      <c r="G27" s="1"/>
      <c r="H27" s="1"/>
      <c r="I27" s="1"/>
      <c r="J27" s="1"/>
      <c r="K27" s="1"/>
      <c r="L27" s="2"/>
      <c r="M27" s="2">
        <v>-4</v>
      </c>
      <c r="N27" s="2">
        <v>-3</v>
      </c>
      <c r="O27" s="2">
        <v>-2</v>
      </c>
      <c r="P27" s="2">
        <v>-1</v>
      </c>
      <c r="Q27" s="2">
        <v>0</v>
      </c>
      <c r="R27" s="2">
        <v>1</v>
      </c>
      <c r="S27" s="2">
        <v>2</v>
      </c>
      <c r="T27" s="2">
        <v>3</v>
      </c>
      <c r="U27" s="2">
        <v>4</v>
      </c>
      <c r="V27" s="2"/>
      <c r="W27" s="2"/>
      <c r="X27" s="2"/>
      <c r="Y27" s="2"/>
      <c r="Z27" s="2">
        <v>-4</v>
      </c>
      <c r="AA27" s="2">
        <v>-3</v>
      </c>
      <c r="AB27" s="2">
        <v>-2</v>
      </c>
      <c r="AC27" s="2">
        <v>-1</v>
      </c>
      <c r="AD27" s="2">
        <v>0</v>
      </c>
      <c r="AE27" s="2">
        <v>1</v>
      </c>
      <c r="AF27" s="2">
        <v>2</v>
      </c>
      <c r="AG27" s="2">
        <v>3</v>
      </c>
      <c r="AH27" s="2">
        <v>4</v>
      </c>
      <c r="AI27" s="13" t="s">
        <v>26</v>
      </c>
      <c r="AJ27" s="13" t="s">
        <v>25</v>
      </c>
      <c r="AK27" s="2"/>
      <c r="AL27" s="1"/>
    </row>
    <row r="28" spans="1:38" x14ac:dyDescent="0.25">
      <c r="A28" s="1"/>
      <c r="B28" s="1"/>
      <c r="C28" s="1"/>
      <c r="D28" s="1"/>
      <c r="E28" s="1"/>
      <c r="F28" s="1"/>
      <c r="G28" s="1"/>
      <c r="H28" s="1"/>
      <c r="I28" s="1"/>
      <c r="J28" s="1"/>
      <c r="K28" s="1"/>
      <c r="L28" s="11" t="s">
        <v>8</v>
      </c>
      <c r="M28" s="12">
        <f>(2.89*($F13^2)*(1-$H13))/(($H13+EXP(1.7*$F13*($M$27-$G13)))*((1+EXP(-1.7*$F13*($M$27-$G13)))^2))</f>
        <v>3.2116520766997773E-3</v>
      </c>
      <c r="N28" s="12">
        <f>(2.89*($F13^2)*(1-$H13))/(($H13+EXP(1.7*$F13*($N$27-$G13)))*((1+EXP(-1.7*$F13*($N$27-$G13)))^2))</f>
        <v>1.7406702059678796E-2</v>
      </c>
      <c r="O28" s="12">
        <f>(2.89*($F13^2)*(1-$H13))/(($H13+EXP(1.7*$F13*($O$27-$G13)))*((1+EXP(-1.7*$F13*($O$27-$G13)))^2))</f>
        <v>9.0319631532665187E-2</v>
      </c>
      <c r="P28" s="12">
        <f>(2.89*($F13^2)*(1-$H13))/(($H13+EXP(1.7*$F13*($P$27-$G13)))*((1+EXP(-1.7*$F13*($P$27-$G13)))^2))</f>
        <v>0.37745060873234126</v>
      </c>
      <c r="Q28" s="12">
        <f>(2.89*($F13^2)*(1-$H13))/(($H13+EXP(1.7*$F13*($Q$27-$G13)))*((1+EXP(-1.7*$F13*($Q$27-$G13)))^2))</f>
        <v>0.72250000000000003</v>
      </c>
      <c r="R28" s="12">
        <f>(2.89*($F13^2)*(1-$H13))/(($H13+EXP(1.7*$F13*($R$27-$G13)))*((1+EXP(-1.7*$F13*($R$27-$G13)))^2))</f>
        <v>0.37745060873234126</v>
      </c>
      <c r="S28" s="12">
        <f>(2.89*($F13^2)*(1-$H13))/(($H13+EXP(1.7*$F13*($S$27-$G13)))*((1+EXP(-1.7*$F13*($S$27-$G13)))^2))</f>
        <v>9.0319631532665159E-2</v>
      </c>
      <c r="T28" s="12">
        <f>(2.89*($F13^2)*(1-$H13))/(($H13+EXP(1.7*$F13*($T$27-$G13)))*((1+EXP(-1.7*$F13*($T$27-$G13)))^2))</f>
        <v>1.7406702059678793E-2</v>
      </c>
      <c r="U28" s="12">
        <f>(2.89*($F13^2)*(1-$H13))/(($H13+EXP(1.7*$F13*($U$27-$G13)))*((1+EXP(-1.7*$F13*($U$27-$G13)))^2))</f>
        <v>3.2116520766997778E-3</v>
      </c>
      <c r="V28" s="2"/>
      <c r="W28" s="2"/>
      <c r="X28" s="2"/>
      <c r="Y28" s="2" t="s">
        <v>3</v>
      </c>
      <c r="Z28" s="12">
        <f>M20*B$33</f>
        <v>0</v>
      </c>
      <c r="AA28" s="12">
        <f t="shared" ref="AA28:AH28" si="16">N20*C$33</f>
        <v>1.6487581950469289E-7</v>
      </c>
      <c r="AB28" s="12">
        <f t="shared" si="16"/>
        <v>3.1543520827082735E-5</v>
      </c>
      <c r="AC28" s="12">
        <f t="shared" si="16"/>
        <v>1.976135282130813E-3</v>
      </c>
      <c r="AD28" s="12">
        <f t="shared" si="16"/>
        <v>1.5625E-2</v>
      </c>
      <c r="AE28" s="12">
        <f t="shared" si="16"/>
        <v>4.3269042293280265E-3</v>
      </c>
      <c r="AF28" s="12">
        <f t="shared" si="16"/>
        <v>1.8903464278197232E-4</v>
      </c>
      <c r="AG28" s="12">
        <f t="shared" si="16"/>
        <v>3.6057661843727E-6</v>
      </c>
      <c r="AH28" s="12">
        <f t="shared" si="16"/>
        <v>0</v>
      </c>
      <c r="AI28" s="12">
        <f>MAX(Z28:AH28)</f>
        <v>1.5625E-2</v>
      </c>
      <c r="AJ28" s="14">
        <f>IF($AI28=Z28,Z27,IF($AI28=AA28,$AA$19,IF($AI28=AB28,$AB$19,IF($AI28=AC28,$AC$19,IF($AI28=AD28,$AD$19,IF($AI28=AE28,$AE$19,IF($AI28=AF28,$AF$19,IF($AI28=AG28,$AG$19,IF($AI28=AH28,$AH$19)))))))))</f>
        <v>0</v>
      </c>
      <c r="AK28" s="2"/>
      <c r="AL28" s="1"/>
    </row>
    <row r="29" spans="1:38" ht="15.75" x14ac:dyDescent="0.25">
      <c r="A29" s="1"/>
      <c r="B29" s="17" t="s">
        <v>34</v>
      </c>
      <c r="C29" s="17"/>
      <c r="D29" s="17"/>
      <c r="E29" s="17"/>
      <c r="F29" s="17"/>
      <c r="G29" s="17"/>
      <c r="H29" s="17"/>
      <c r="I29" s="17"/>
      <c r="J29" s="17"/>
      <c r="K29" s="1"/>
      <c r="L29" s="11" t="s">
        <v>9</v>
      </c>
      <c r="M29" s="12">
        <f>(2.89*($F14^2)*(1-$H14))/(($H14+EXP(1.7*$F14*($M$27-$G14)))*((1+EXP(-1.7*$F14*($M$27-$G14)))^2))</f>
        <v>3.2116520766997773E-3</v>
      </c>
      <c r="N29" s="12">
        <f>(2.89*($F14^2)*(1-$H14))/(($H14+EXP(1.7*$F14*($N$27-$G14)))*((1+EXP(-1.7*$F14*($N$27-$G14)))^2))</f>
        <v>1.7406702059678796E-2</v>
      </c>
      <c r="O29" s="12">
        <f>(2.89*($F14^2)*(1-$H14))/(($H14+EXP(1.7*$F14*($O$27-$G14)))*((1+EXP(-1.7*$F14*($O$27-$G14)))^2))</f>
        <v>9.0319631532665187E-2</v>
      </c>
      <c r="P29" s="12">
        <f>(2.89*($F14^2)*(1-$H14))/(($H14+EXP(1.7*$F14*($P$27-$G14)))*((1+EXP(-1.7*$F14*($P$27-$G14)))^2))</f>
        <v>0.37745060873234126</v>
      </c>
      <c r="Q29" s="12">
        <f>(2.89*($F14^2)*(1-$H14))/(($H14+EXP(1.7*$F14*($Q$27-$G14)))*((1+EXP(-1.7*$F14*($Q$27-$G14)))^2))</f>
        <v>0.72250000000000003</v>
      </c>
      <c r="R29" s="12">
        <f>(2.89*($F14^2)*(1-$H14))/(($H14+EXP(1.7*$F14*($R$27-$G14)))*((1+EXP(-1.7*$F14*($R$27-$G14)))^2))</f>
        <v>0.37745060873234126</v>
      </c>
      <c r="S29" s="12">
        <f>(2.89*($F14^2)*(1-$H14))/(($H14+EXP(1.7*$F14*($S$27-$G14)))*((1+EXP(-1.7*$F14*($S$27-$G14)))^2))</f>
        <v>9.0319631532665159E-2</v>
      </c>
      <c r="T29" s="12">
        <f>(2.89*($F14^2)*(1-$H14))/(($H14+EXP(1.7*$F14*($T$27-$G14)))*((1+EXP(-1.7*$F14*($T$27-$G14)))^2))</f>
        <v>1.7406702059678793E-2</v>
      </c>
      <c r="U29" s="12">
        <f>(2.89*($F14^2)*(1-$H14))/(($H14+EXP(1.7*$F14*($U$27-$G14)))*((1+EXP(-1.7*$F14*($U$27-$G14)))^2))</f>
        <v>3.2116520766997778E-3</v>
      </c>
      <c r="V29" s="2"/>
      <c r="W29" s="2"/>
      <c r="X29" s="2"/>
      <c r="Y29" s="2" t="s">
        <v>4</v>
      </c>
      <c r="Z29" s="12">
        <f>M21*B$33</f>
        <v>0</v>
      </c>
      <c r="AA29" s="12">
        <f t="shared" ref="AA29:AH29" si="17">N21*C$33</f>
        <v>1.6487581950469289E-7</v>
      </c>
      <c r="AB29" s="12">
        <f t="shared" si="17"/>
        <v>3.1543520827082728E-5</v>
      </c>
      <c r="AC29" s="12">
        <f t="shared" si="17"/>
        <v>1.976135282130813E-3</v>
      </c>
      <c r="AD29" s="12">
        <f t="shared" si="17"/>
        <v>1.5625E-2</v>
      </c>
      <c r="AE29" s="12">
        <f t="shared" si="17"/>
        <v>4.3269042293280257E-3</v>
      </c>
      <c r="AF29" s="12">
        <f t="shared" si="17"/>
        <v>1.8903464278197229E-4</v>
      </c>
      <c r="AG29" s="12">
        <f t="shared" si="17"/>
        <v>3.6057661843727E-6</v>
      </c>
      <c r="AH29" s="12">
        <f t="shared" si="17"/>
        <v>0</v>
      </c>
      <c r="AI29" s="12">
        <f t="shared" ref="AI29:AI32" si="18">MAX(Z29:AH29)</f>
        <v>1.5625E-2</v>
      </c>
      <c r="AJ29" s="14">
        <f t="shared" ref="AJ29:AJ32" si="19">IF($AI29=Z29,Z28,IF($AI29=AA29,$AA$19,IF($AI29=AB29,$AB$19,IF($AI29=AC29,$AC$19,IF($AI29=AD29,$AD$19,IF($AI29=AE29,$AE$19,IF($AI29=AF29,$AF$19,IF($AI29=AG29,$AG$19,IF($AI29=AH29,$AH$19)))))))))</f>
        <v>0</v>
      </c>
      <c r="AK29" s="2"/>
      <c r="AL29" s="1"/>
    </row>
    <row r="30" spans="1:38" x14ac:dyDescent="0.25">
      <c r="A30" s="1"/>
      <c r="B30" s="3">
        <v>-4</v>
      </c>
      <c r="C30" s="3">
        <v>-3</v>
      </c>
      <c r="D30" s="3">
        <v>-2</v>
      </c>
      <c r="E30" s="3">
        <v>-1</v>
      </c>
      <c r="F30" s="3">
        <v>0</v>
      </c>
      <c r="G30" s="3">
        <v>1</v>
      </c>
      <c r="H30" s="3">
        <v>2</v>
      </c>
      <c r="I30" s="3">
        <v>3</v>
      </c>
      <c r="J30" s="3">
        <v>4</v>
      </c>
      <c r="K30" s="1"/>
      <c r="L30" s="11" t="s">
        <v>10</v>
      </c>
      <c r="M30" s="12">
        <f>(2.89*($F15^2)*(1-$H15))/(($H15+EXP(1.7*$F15*($M$27-$G15)))*((1+EXP(-1.7*$F15*($M$27-$G15)))^2))</f>
        <v>3.2116520766997773E-3</v>
      </c>
      <c r="N30" s="12">
        <f>(2.89*($F15^2)*(1-$H15))/(($H15+EXP(1.7*$F15*($N$27-$G15)))*((1+EXP(-1.7*$F15*($N$27-$G15)))^2))</f>
        <v>1.7406702059678796E-2</v>
      </c>
      <c r="O30" s="12">
        <f>(2.89*($F15^2)*(1-$H15))/(($H15+EXP(1.7*$F15*($O$27-$G15)))*((1+EXP(-1.7*$F15*($O$27-$G15)))^2))</f>
        <v>9.0319631532665187E-2</v>
      </c>
      <c r="P30" s="12">
        <f>(2.89*($F15^2)*(1-$H15))/(($H15+EXP(1.7*$F15*($P$27-$G15)))*((1+EXP(-1.7*$F15*($P$27-$G15)))^2))</f>
        <v>0.37745060873234126</v>
      </c>
      <c r="Q30" s="12">
        <f>(2.89*($F15^2)*(1-$H15))/(($H15+EXP(1.7*$F15*($Q$27-$G15)))*((1+EXP(-1.7*$F15*($Q$27-$G15)))^2))</f>
        <v>0.72250000000000003</v>
      </c>
      <c r="R30" s="12">
        <f>(2.89*($F15^2)*(1-$H15))/(($H15+EXP(1.7*$F15*($R$27-$G15)))*((1+EXP(-1.7*$F15*($R$27-$G15)))^2))</f>
        <v>0.37745060873234126</v>
      </c>
      <c r="S30" s="12">
        <f>(2.89*($F15^2)*(1-$H15))/(($H15+EXP(1.7*$F15*($S$27-$G15)))*((1+EXP(-1.7*$F15*($S$27-$G15)))^2))</f>
        <v>9.0319631532665159E-2</v>
      </c>
      <c r="T30" s="12">
        <f>(2.89*($F15^2)*(1-$H15))/(($H15+EXP(1.7*$F15*($T$27-$G15)))*((1+EXP(-1.7*$F15*($T$27-$G15)))^2))</f>
        <v>1.7406702059678793E-2</v>
      </c>
      <c r="U30" s="12">
        <f>(2.89*($F15^2)*(1-$H15))/(($H15+EXP(1.7*$F15*($U$27-$G15)))*((1+EXP(-1.7*$F15*($U$27-$G15)))^2))</f>
        <v>3.2116520766997778E-3</v>
      </c>
      <c r="V30" s="2"/>
      <c r="W30" s="2"/>
      <c r="X30" s="2"/>
      <c r="Y30" s="2" t="s">
        <v>5</v>
      </c>
      <c r="Z30" s="12">
        <f>M22*B$33</f>
        <v>0</v>
      </c>
      <c r="AA30" s="12">
        <f t="shared" ref="AA30:AH30" si="20">N22*C$33</f>
        <v>2.7043246382794062E-5</v>
      </c>
      <c r="AB30" s="12">
        <f t="shared" si="20"/>
        <v>9.4517321390985825E-4</v>
      </c>
      <c r="AC30" s="12">
        <f t="shared" si="20"/>
        <v>1.0817260573320059E-2</v>
      </c>
      <c r="AD30" s="12">
        <f t="shared" si="20"/>
        <v>1.5625E-2</v>
      </c>
      <c r="AE30" s="12">
        <f t="shared" si="20"/>
        <v>7.9045411285232623E-4</v>
      </c>
      <c r="AF30" s="12">
        <f t="shared" si="20"/>
        <v>6.3087041654165801E-6</v>
      </c>
      <c r="AG30" s="12">
        <f t="shared" si="20"/>
        <v>2.198344260062717E-8</v>
      </c>
      <c r="AH30" s="12">
        <f t="shared" si="20"/>
        <v>0</v>
      </c>
      <c r="AI30" s="12">
        <f t="shared" si="18"/>
        <v>1.5625E-2</v>
      </c>
      <c r="AJ30" s="14">
        <f t="shared" si="19"/>
        <v>0</v>
      </c>
      <c r="AK30" s="2"/>
      <c r="AL30" s="1"/>
    </row>
    <row r="31" spans="1:38" x14ac:dyDescent="0.25">
      <c r="A31" s="8" t="s">
        <v>16</v>
      </c>
      <c r="B31" s="10">
        <v>1</v>
      </c>
      <c r="C31" s="10">
        <v>1</v>
      </c>
      <c r="D31" s="10">
        <v>1</v>
      </c>
      <c r="E31" s="10">
        <v>1</v>
      </c>
      <c r="F31" s="10">
        <v>1</v>
      </c>
      <c r="G31" s="10">
        <v>1</v>
      </c>
      <c r="H31" s="10">
        <v>1</v>
      </c>
      <c r="I31" s="10">
        <v>1</v>
      </c>
      <c r="J31" s="10">
        <v>1</v>
      </c>
      <c r="K31" s="1"/>
      <c r="L31" s="11" t="s">
        <v>11</v>
      </c>
      <c r="M31" s="12">
        <f>(2.89*($F16^2)*(1-$H16))/(($H16+EXP(1.7*$F16*($M$27-$G16)))*((1+EXP(-1.7*$F16*($M$27-$G16)))^2))</f>
        <v>3.2116520766997773E-3</v>
      </c>
      <c r="N31" s="12">
        <f>(2.89*($F16^2)*(1-$H16))/(($H16+EXP(1.7*$F16*($N$27-$G16)))*((1+EXP(-1.7*$F16*($N$27-$G16)))^2))</f>
        <v>1.7406702059678796E-2</v>
      </c>
      <c r="O31" s="12">
        <f>(2.89*($F16^2)*(1-$H16))/(($H16+EXP(1.7*$F16*($O$27-$G16)))*((1+EXP(-1.7*$F16*($O$27-$G16)))^2))</f>
        <v>9.0319631532665187E-2</v>
      </c>
      <c r="P31" s="12">
        <f>(2.89*($F16^2)*(1-$H16))/(($H16+EXP(1.7*$F16*($P$27-$G16)))*((1+EXP(-1.7*$F16*($P$27-$G16)))^2))</f>
        <v>0.37745060873234126</v>
      </c>
      <c r="Q31" s="12">
        <f>(2.89*($F16^2)*(1-$H16))/(($H16+EXP(1.7*$F16*($Q$27-$G16)))*((1+EXP(-1.7*$F16*($Q$27-$G16)))^2))</f>
        <v>0.72250000000000003</v>
      </c>
      <c r="R31" s="12">
        <f>(2.89*($F16^2)*(1-$H16))/(($H16+EXP(1.7*$F16*($R$27-$G16)))*((1+EXP(-1.7*$F16*($R$27-$G16)))^2))</f>
        <v>0.37745060873234126</v>
      </c>
      <c r="S31" s="12">
        <f>(2.89*($F16^2)*(1-$H16))/(($H16+EXP(1.7*$F16*($S$27-$G16)))*((1+EXP(-1.7*$F16*($S$27-$G16)))^2))</f>
        <v>9.0319631532665159E-2</v>
      </c>
      <c r="T31" s="12">
        <f>(2.89*($F16^2)*(1-$H16))/(($H16+EXP(1.7*$F16*($T$27-$G16)))*((1+EXP(-1.7*$F16*($T$27-$G16)))^2))</f>
        <v>1.7406702059678793E-2</v>
      </c>
      <c r="U31" s="12">
        <f>(2.89*($F16^2)*(1-$H16))/(($H16+EXP(1.7*$F16*($U$27-$G16)))*((1+EXP(-1.7*$F16*($U$27-$G16)))^2))</f>
        <v>3.2116520766997778E-3</v>
      </c>
      <c r="V31" s="2"/>
      <c r="W31" s="2"/>
      <c r="X31" s="2"/>
      <c r="Y31" s="2" t="s">
        <v>6</v>
      </c>
      <c r="Z31" s="12">
        <f>M23*B$33</f>
        <v>0</v>
      </c>
      <c r="AA31" s="12">
        <f t="shared" ref="AA31:AH31" si="21">N23*C$33</f>
        <v>1.6487581950469289E-7</v>
      </c>
      <c r="AB31" s="12">
        <f t="shared" si="21"/>
        <v>3.1543520827082728E-5</v>
      </c>
      <c r="AC31" s="12">
        <f t="shared" si="21"/>
        <v>1.976135282130813E-3</v>
      </c>
      <c r="AD31" s="12">
        <f t="shared" si="21"/>
        <v>1.5625E-2</v>
      </c>
      <c r="AE31" s="12">
        <f t="shared" si="21"/>
        <v>4.3269042293280257E-3</v>
      </c>
      <c r="AF31" s="12">
        <f t="shared" si="21"/>
        <v>1.8903464278197229E-4</v>
      </c>
      <c r="AG31" s="12">
        <f t="shared" si="21"/>
        <v>3.6057661843726992E-6</v>
      </c>
      <c r="AH31" s="12">
        <f t="shared" si="21"/>
        <v>0</v>
      </c>
      <c r="AI31" s="12">
        <f t="shared" si="18"/>
        <v>1.5625E-2</v>
      </c>
      <c r="AJ31" s="14">
        <f t="shared" si="19"/>
        <v>0</v>
      </c>
      <c r="AK31" s="2"/>
      <c r="AL31" s="1"/>
    </row>
    <row r="32" spans="1:38" x14ac:dyDescent="0.25">
      <c r="A32" s="8" t="s">
        <v>15</v>
      </c>
      <c r="B32" s="10">
        <v>0</v>
      </c>
      <c r="C32" s="10">
        <v>0.25</v>
      </c>
      <c r="D32" s="10">
        <v>0.5</v>
      </c>
      <c r="E32" s="10">
        <v>0.75</v>
      </c>
      <c r="F32" s="10">
        <v>1</v>
      </c>
      <c r="G32" s="10">
        <v>0.75</v>
      </c>
      <c r="H32" s="10">
        <v>0.5</v>
      </c>
      <c r="I32" s="10">
        <v>0.25</v>
      </c>
      <c r="J32" s="10">
        <v>0</v>
      </c>
      <c r="K32" s="1"/>
      <c r="L32" s="11" t="s">
        <v>12</v>
      </c>
      <c r="M32" s="12">
        <f>(2.89*($F17^2)*(1-$H17))/(($H17+EXP(1.7*$F17*($M$27-$G17)))*((1+EXP(-1.7*$F17*($M$27-$G17)))^2))</f>
        <v>3.2116520766997773E-3</v>
      </c>
      <c r="N32" s="12">
        <f>(2.89*($F17^2)*(1-$H17))/(($H17+EXP(1.7*$F17*($N$27-$G17)))*((1+EXP(-1.7*$F17*($N$27-$G17)))^2))</f>
        <v>1.7406702059678796E-2</v>
      </c>
      <c r="O32" s="12">
        <f>(2.89*($F17^2)*(1-$H17))/(($H17+EXP(1.7*$F17*($O$27-$G17)))*((1+EXP(-1.7*$F17*($O$27-$G17)))^2))</f>
        <v>9.0319631532665187E-2</v>
      </c>
      <c r="P32" s="12">
        <f>(2.89*($F17^2)*(1-$H17))/(($H17+EXP(1.7*$F17*($P$27-$G17)))*((1+EXP(-1.7*$F17*($P$27-$G17)))^2))</f>
        <v>0.37745060873234126</v>
      </c>
      <c r="Q32" s="12">
        <f>(2.89*($F17^2)*(1-$H17))/(($H17+EXP(1.7*$F17*($Q$27-$G17)))*((1+EXP(-1.7*$F17*($Q$27-$G17)))^2))</f>
        <v>0.72250000000000003</v>
      </c>
      <c r="R32" s="12">
        <f>(2.89*($F17^2)*(1-$H17))/(($H17+EXP(1.7*$F17*($R$27-$G17)))*((1+EXP(-1.7*$F17*($R$27-$G17)))^2))</f>
        <v>0.37745060873234126</v>
      </c>
      <c r="S32" s="12">
        <f>(2.89*($F17^2)*(1-$H17))/(($H17+EXP(1.7*$F17*($S$27-$G17)))*((1+EXP(-1.7*$F17*($S$27-$G17)))^2))</f>
        <v>9.0319631532665159E-2</v>
      </c>
      <c r="T32" s="12">
        <f>(2.89*($F17^2)*(1-$H17))/(($H17+EXP(1.7*$F17*($T$27-$G17)))*((1+EXP(-1.7*$F17*($T$27-$G17)))^2))</f>
        <v>1.7406702059678793E-2</v>
      </c>
      <c r="U32" s="12">
        <f>(2.89*($F17^2)*(1-$H17))/(($H17+EXP(1.7*$F17*($U$27-$G17)))*((1+EXP(-1.7*$F17*($U$27-$G17)))^2))</f>
        <v>3.2116520766997778E-3</v>
      </c>
      <c r="V32" s="2"/>
      <c r="W32" s="2"/>
      <c r="X32" s="2"/>
      <c r="Y32" s="2" t="s">
        <v>7</v>
      </c>
      <c r="Z32" s="12">
        <f>M24*B$33</f>
        <v>0</v>
      </c>
      <c r="AA32" s="12">
        <f t="shared" ref="AA32:AH32" si="22">N24*C$33</f>
        <v>1.0052060863018126E-9</v>
      </c>
      <c r="AB32" s="12">
        <f t="shared" si="22"/>
        <v>1.0527104360614006E-6</v>
      </c>
      <c r="AC32" s="12">
        <f t="shared" si="22"/>
        <v>3.6100735734460198E-4</v>
      </c>
      <c r="AD32" s="12">
        <f t="shared" si="22"/>
        <v>1.5625E-2</v>
      </c>
      <c r="AE32" s="12">
        <f t="shared" si="22"/>
        <v>2.3685246120383526E-2</v>
      </c>
      <c r="AF32" s="12">
        <f t="shared" si="22"/>
        <v>5.6642529487429625E-3</v>
      </c>
      <c r="AG32" s="12">
        <f t="shared" si="22"/>
        <v>5.9142464683828607E-4</v>
      </c>
      <c r="AH32" s="12">
        <f t="shared" si="22"/>
        <v>0</v>
      </c>
      <c r="AI32" s="12">
        <f t="shared" si="18"/>
        <v>2.3685246120383526E-2</v>
      </c>
      <c r="AJ32" s="14">
        <f t="shared" si="19"/>
        <v>1</v>
      </c>
      <c r="AK32" s="2"/>
      <c r="AL32" s="1"/>
    </row>
    <row r="33" spans="1:38" x14ac:dyDescent="0.25">
      <c r="A33" s="8" t="s">
        <v>13</v>
      </c>
      <c r="B33" s="10">
        <v>0</v>
      </c>
      <c r="C33" s="10">
        <v>0.75</v>
      </c>
      <c r="D33" s="10">
        <v>1</v>
      </c>
      <c r="E33" s="10">
        <v>0.75</v>
      </c>
      <c r="F33" s="10">
        <v>0.5</v>
      </c>
      <c r="G33" s="10">
        <v>0.3</v>
      </c>
      <c r="H33" s="10">
        <v>0.2</v>
      </c>
      <c r="I33" s="10">
        <v>0.1</v>
      </c>
      <c r="J33" s="10">
        <v>0</v>
      </c>
      <c r="K33" s="1"/>
      <c r="L33" s="2"/>
      <c r="M33" s="2">
        <v>-4</v>
      </c>
      <c r="N33" s="2">
        <v>-3</v>
      </c>
      <c r="O33" s="2">
        <v>-2</v>
      </c>
      <c r="P33" s="2">
        <v>-1</v>
      </c>
      <c r="Q33" s="2">
        <v>0</v>
      </c>
      <c r="R33" s="2">
        <v>1</v>
      </c>
      <c r="S33" s="2">
        <v>2</v>
      </c>
      <c r="T33" s="2">
        <v>3</v>
      </c>
      <c r="U33" s="2">
        <v>4</v>
      </c>
      <c r="V33" s="2"/>
      <c r="W33" s="2"/>
      <c r="X33" s="2"/>
      <c r="Y33" s="2"/>
      <c r="Z33" s="2" t="s">
        <v>19</v>
      </c>
      <c r="AA33" s="2"/>
      <c r="AB33" s="2"/>
      <c r="AC33" s="2"/>
      <c r="AD33" s="2"/>
      <c r="AE33" s="2"/>
      <c r="AF33" s="2"/>
      <c r="AG33" s="2"/>
      <c r="AH33" s="2"/>
      <c r="AI33" s="2"/>
      <c r="AJ33" s="2"/>
      <c r="AK33" s="2"/>
      <c r="AL33" s="1"/>
    </row>
    <row r="34" spans="1:38" x14ac:dyDescent="0.25">
      <c r="A34" s="8" t="s">
        <v>20</v>
      </c>
      <c r="B34" s="10">
        <v>0</v>
      </c>
      <c r="C34" s="10">
        <v>0.1</v>
      </c>
      <c r="D34" s="10">
        <v>0.2</v>
      </c>
      <c r="E34" s="10">
        <v>0.3</v>
      </c>
      <c r="F34" s="10">
        <v>0.5</v>
      </c>
      <c r="G34" s="10">
        <v>0.75</v>
      </c>
      <c r="H34" s="10">
        <v>1</v>
      </c>
      <c r="I34" s="10">
        <v>0.75</v>
      </c>
      <c r="J34" s="10">
        <v>0</v>
      </c>
      <c r="K34" s="1"/>
      <c r="L34" s="2" t="s">
        <v>35</v>
      </c>
      <c r="M34" s="12">
        <f t="shared" ref="M34:U34" si="23">SUM(M28:M32)</f>
        <v>1.6058260383498887E-2</v>
      </c>
      <c r="N34" s="12">
        <f t="shared" si="23"/>
        <v>8.7033510298393985E-2</v>
      </c>
      <c r="O34" s="12">
        <f t="shared" si="23"/>
        <v>0.45159815766332595</v>
      </c>
      <c r="P34" s="12">
        <f t="shared" si="23"/>
        <v>1.8872530436617063</v>
      </c>
      <c r="Q34" s="12">
        <f t="shared" si="23"/>
        <v>3.6125000000000003</v>
      </c>
      <c r="R34" s="12">
        <f t="shared" si="23"/>
        <v>1.8872530436617063</v>
      </c>
      <c r="S34" s="12">
        <f t="shared" si="23"/>
        <v>0.45159815766332578</v>
      </c>
      <c r="T34" s="12">
        <f t="shared" si="23"/>
        <v>8.7033510298393957E-2</v>
      </c>
      <c r="U34" s="12">
        <f t="shared" si="23"/>
        <v>1.605826038349889E-2</v>
      </c>
      <c r="V34" s="2"/>
      <c r="W34" s="2"/>
      <c r="X34" s="2"/>
      <c r="Y34" s="2"/>
      <c r="Z34" s="2">
        <v>-4</v>
      </c>
      <c r="AA34" s="2">
        <v>-3</v>
      </c>
      <c r="AB34" s="2">
        <v>-2</v>
      </c>
      <c r="AC34" s="2">
        <v>-1</v>
      </c>
      <c r="AD34" s="2">
        <v>0</v>
      </c>
      <c r="AE34" s="2">
        <v>1</v>
      </c>
      <c r="AF34" s="2">
        <v>2</v>
      </c>
      <c r="AG34" s="2">
        <v>3</v>
      </c>
      <c r="AH34" s="2">
        <v>4</v>
      </c>
      <c r="AI34" s="13" t="s">
        <v>26</v>
      </c>
      <c r="AJ34" s="13" t="s">
        <v>25</v>
      </c>
      <c r="AK34" s="2"/>
      <c r="AL34" s="1"/>
    </row>
    <row r="35" spans="1:38" x14ac:dyDescent="0.25">
      <c r="A35" s="1"/>
      <c r="B35" s="1"/>
      <c r="C35" s="1"/>
      <c r="D35" s="1"/>
      <c r="E35" s="1"/>
      <c r="F35" s="1"/>
      <c r="G35" s="1"/>
      <c r="H35" s="1"/>
      <c r="I35" s="1"/>
      <c r="J35" s="1"/>
      <c r="K35" s="1"/>
      <c r="L35" s="2" t="s">
        <v>24</v>
      </c>
      <c r="M35" s="2">
        <f>1/SQRT(M34)</f>
        <v>7.8913399400996616</v>
      </c>
      <c r="N35" s="2">
        <f t="shared" ref="N35:U35" si="24">1/SQRT(N34)</f>
        <v>3.3896647724593221</v>
      </c>
      <c r="O35" s="2">
        <f t="shared" si="24"/>
        <v>1.4880719119189199</v>
      </c>
      <c r="P35" s="2">
        <f t="shared" si="24"/>
        <v>0.72792214666890587</v>
      </c>
      <c r="Q35" s="2">
        <f t="shared" si="24"/>
        <v>0.52613364176465638</v>
      </c>
      <c r="R35" s="2">
        <f t="shared" si="24"/>
        <v>0.72792214666890587</v>
      </c>
      <c r="S35" s="2">
        <f t="shared" si="24"/>
        <v>1.4880719119189201</v>
      </c>
      <c r="T35" s="2">
        <f t="shared" si="24"/>
        <v>3.389664772459323</v>
      </c>
      <c r="U35" s="2">
        <f t="shared" si="24"/>
        <v>7.8913399400996616</v>
      </c>
      <c r="V35" s="2"/>
      <c r="W35" s="2"/>
      <c r="X35" s="2"/>
      <c r="Y35" s="2" t="s">
        <v>3</v>
      </c>
      <c r="Z35" s="12">
        <f>M20*B$34</f>
        <v>0</v>
      </c>
      <c r="AA35" s="12">
        <f t="shared" ref="AA35:AH35" si="25">N20*C$34</f>
        <v>2.198344260062572E-8</v>
      </c>
      <c r="AB35" s="12">
        <f t="shared" si="25"/>
        <v>6.3087041654165471E-6</v>
      </c>
      <c r="AC35" s="12">
        <f t="shared" si="25"/>
        <v>7.9045411285232515E-4</v>
      </c>
      <c r="AD35" s="12">
        <f t="shared" si="25"/>
        <v>1.5625E-2</v>
      </c>
      <c r="AE35" s="12">
        <f t="shared" si="25"/>
        <v>1.0817260573320065E-2</v>
      </c>
      <c r="AF35" s="12">
        <f t="shared" si="25"/>
        <v>9.451732139098615E-4</v>
      </c>
      <c r="AG35" s="12">
        <f t="shared" si="25"/>
        <v>2.7043246382795247E-5</v>
      </c>
      <c r="AH35" s="12">
        <f t="shared" si="25"/>
        <v>0</v>
      </c>
      <c r="AI35" s="12">
        <f>MAX(Z35:AH35)</f>
        <v>1.5625E-2</v>
      </c>
      <c r="AJ35" s="14">
        <f>IF($AI35=Z35,Z34,IF($AI35=AA35,$AA$19,IF($AI35=AB35,$AB$19,IF($AI35=AC35,$AC$19,IF($AI35=AD35,$AD$19,IF($AI35=AE35,$AE$19,IF($AI35=AF35,$AF$19,IF($AI35=AG35,$AG$19,IF($AI35=AH35,$AH$19)))))))))</f>
        <v>0</v>
      </c>
      <c r="AK35" s="2"/>
      <c r="AL35" s="1"/>
    </row>
    <row r="36" spans="1:38" x14ac:dyDescent="0.25">
      <c r="A36" s="18" t="s">
        <v>36</v>
      </c>
      <c r="B36" s="18"/>
      <c r="C36" s="18"/>
      <c r="D36" s="18"/>
      <c r="E36" s="18"/>
      <c r="F36" s="18"/>
      <c r="G36" s="1"/>
      <c r="H36" s="1"/>
      <c r="I36" s="1"/>
      <c r="J36" s="1"/>
      <c r="K36" s="1"/>
      <c r="L36" s="2"/>
      <c r="M36" s="2"/>
      <c r="N36" s="2"/>
      <c r="O36" s="2"/>
      <c r="P36" s="2"/>
      <c r="Q36" s="2"/>
      <c r="R36" s="2"/>
      <c r="S36" s="2"/>
      <c r="T36" s="2"/>
      <c r="U36" s="2"/>
      <c r="V36" s="2"/>
      <c r="W36" s="2"/>
      <c r="X36" s="2"/>
      <c r="Y36" s="2" t="s">
        <v>4</v>
      </c>
      <c r="Z36" s="12">
        <f>M21*B$34</f>
        <v>0</v>
      </c>
      <c r="AA36" s="12">
        <f t="shared" ref="AA36:AH36" si="26">N21*C$34</f>
        <v>2.198344260062572E-8</v>
      </c>
      <c r="AB36" s="12">
        <f t="shared" si="26"/>
        <v>6.3087041654165463E-6</v>
      </c>
      <c r="AC36" s="12">
        <f t="shared" si="26"/>
        <v>7.9045411285232515E-4</v>
      </c>
      <c r="AD36" s="12">
        <f t="shared" si="26"/>
        <v>1.5625E-2</v>
      </c>
      <c r="AE36" s="12">
        <f t="shared" si="26"/>
        <v>1.0817260573320064E-2</v>
      </c>
      <c r="AF36" s="12">
        <f t="shared" si="26"/>
        <v>9.4517321390986139E-4</v>
      </c>
      <c r="AG36" s="12">
        <f t="shared" si="26"/>
        <v>2.7043246382795247E-5</v>
      </c>
      <c r="AH36" s="12">
        <f t="shared" si="26"/>
        <v>0</v>
      </c>
      <c r="AI36" s="12">
        <f t="shared" ref="AI36:AI39" si="27">MAX(Z36:AH36)</f>
        <v>1.5625E-2</v>
      </c>
      <c r="AJ36" s="14">
        <f t="shared" ref="AJ36:AJ39" si="28">IF($AI36=Z36,Z35,IF($AI36=AA36,$AA$19,IF($AI36=AB36,$AB$19,IF($AI36=AC36,$AC$19,IF($AI36=AD36,$AD$19,IF($AI36=AE36,$AE$19,IF($AI36=AF36,$AF$19,IF($AI36=AG36,$AG$19,IF($AI36=AH36,$AH$19)))))))))</f>
        <v>0</v>
      </c>
      <c r="AK36" s="2"/>
      <c r="AL36" s="1"/>
    </row>
    <row r="37" spans="1:38" x14ac:dyDescent="0.25">
      <c r="A37" s="1"/>
      <c r="B37" s="1"/>
      <c r="C37" s="1"/>
      <c r="D37" s="1"/>
      <c r="E37" s="1"/>
      <c r="F37" s="1"/>
      <c r="G37" s="1"/>
      <c r="H37" s="1"/>
      <c r="I37" s="1"/>
      <c r="J37" s="1"/>
      <c r="K37" s="1"/>
      <c r="L37" s="4"/>
      <c r="M37" s="4"/>
      <c r="N37" s="4"/>
      <c r="O37" s="4"/>
      <c r="P37" s="4"/>
      <c r="Q37" s="4"/>
      <c r="R37" s="4"/>
      <c r="S37" s="4"/>
      <c r="T37" s="4"/>
      <c r="U37" s="4"/>
      <c r="V37" s="4"/>
      <c r="W37" s="2"/>
      <c r="X37" s="2"/>
      <c r="Y37" s="2" t="s">
        <v>5</v>
      </c>
      <c r="Z37" s="12">
        <f>M22*B$34</f>
        <v>0</v>
      </c>
      <c r="AA37" s="12">
        <f t="shared" ref="AA37:AH37" si="29">N22*C$34</f>
        <v>3.605766184372542E-6</v>
      </c>
      <c r="AB37" s="12">
        <f t="shared" si="29"/>
        <v>1.8903464278197167E-4</v>
      </c>
      <c r="AC37" s="12">
        <f t="shared" si="29"/>
        <v>4.3269042293280231E-3</v>
      </c>
      <c r="AD37" s="12">
        <f t="shared" si="29"/>
        <v>1.5625E-2</v>
      </c>
      <c r="AE37" s="12">
        <f t="shared" si="29"/>
        <v>1.9761352821308156E-3</v>
      </c>
      <c r="AF37" s="12">
        <f t="shared" si="29"/>
        <v>3.1543520827082897E-5</v>
      </c>
      <c r="AG37" s="12">
        <f t="shared" si="29"/>
        <v>1.6487581950470377E-7</v>
      </c>
      <c r="AH37" s="12">
        <f t="shared" si="29"/>
        <v>0</v>
      </c>
      <c r="AI37" s="12">
        <f t="shared" si="27"/>
        <v>1.5625E-2</v>
      </c>
      <c r="AJ37" s="14">
        <f t="shared" si="28"/>
        <v>0</v>
      </c>
      <c r="AK37" s="1"/>
      <c r="AL37" s="1"/>
    </row>
    <row r="38" spans="1:38" x14ac:dyDescent="0.25">
      <c r="A38" s="1"/>
      <c r="B38" s="1"/>
      <c r="C38" s="1"/>
      <c r="D38" s="1"/>
      <c r="E38" s="1"/>
      <c r="F38" s="1"/>
      <c r="G38" s="1"/>
      <c r="H38" s="1"/>
      <c r="I38" s="1"/>
      <c r="J38" s="1"/>
      <c r="K38" s="1"/>
      <c r="L38" s="4"/>
      <c r="M38" s="4"/>
      <c r="N38" s="4"/>
      <c r="O38" s="4"/>
      <c r="P38" s="4"/>
      <c r="Q38" s="4"/>
      <c r="R38" s="4"/>
      <c r="S38" s="4"/>
      <c r="T38" s="4"/>
      <c r="U38" s="4"/>
      <c r="V38" s="4"/>
      <c r="W38" s="2"/>
      <c r="X38" s="2"/>
      <c r="Y38" s="2" t="s">
        <v>6</v>
      </c>
      <c r="Z38" s="12">
        <f>M23*B$34</f>
        <v>0</v>
      </c>
      <c r="AA38" s="12">
        <f t="shared" ref="AA38:AH38" si="30">N23*C$34</f>
        <v>2.198344260062572E-8</v>
      </c>
      <c r="AB38" s="12">
        <f t="shared" si="30"/>
        <v>6.3087041654165463E-6</v>
      </c>
      <c r="AC38" s="12">
        <f t="shared" si="30"/>
        <v>7.9045411285232515E-4</v>
      </c>
      <c r="AD38" s="12">
        <f t="shared" si="30"/>
        <v>1.5625E-2</v>
      </c>
      <c r="AE38" s="12">
        <f t="shared" si="30"/>
        <v>1.0817260573320064E-2</v>
      </c>
      <c r="AF38" s="12">
        <f t="shared" si="30"/>
        <v>9.4517321390986139E-4</v>
      </c>
      <c r="AG38" s="12">
        <f t="shared" si="30"/>
        <v>2.7043246382795241E-5</v>
      </c>
      <c r="AH38" s="12">
        <f t="shared" si="30"/>
        <v>0</v>
      </c>
      <c r="AI38" s="12">
        <f t="shared" si="27"/>
        <v>1.5625E-2</v>
      </c>
      <c r="AJ38" s="14">
        <f t="shared" si="28"/>
        <v>0</v>
      </c>
      <c r="AK38" s="1"/>
      <c r="AL38" s="1"/>
    </row>
    <row r="39" spans="1:38" x14ac:dyDescent="0.25">
      <c r="A39" s="1"/>
      <c r="B39" s="1"/>
      <c r="C39" s="1"/>
      <c r="D39" s="1"/>
      <c r="E39" s="1"/>
      <c r="F39" s="1"/>
      <c r="G39" s="1"/>
      <c r="H39" s="1"/>
      <c r="I39" s="1"/>
      <c r="J39" s="1"/>
      <c r="K39" s="1"/>
      <c r="L39" s="4"/>
      <c r="M39" s="4"/>
      <c r="N39" s="4"/>
      <c r="O39" s="4"/>
      <c r="P39" s="4"/>
      <c r="Q39" s="4"/>
      <c r="R39" s="4"/>
      <c r="S39" s="4"/>
      <c r="T39" s="4"/>
      <c r="U39" s="4"/>
      <c r="V39" s="4"/>
      <c r="W39" s="2"/>
      <c r="X39" s="2"/>
      <c r="Y39" s="2" t="s">
        <v>7</v>
      </c>
      <c r="Z39" s="12">
        <f>M24*B$34</f>
        <v>0</v>
      </c>
      <c r="AA39" s="12">
        <f t="shared" ref="AA39:AG39" si="31">N24*C$34</f>
        <v>1.3402747817357502E-10</v>
      </c>
      <c r="AB39" s="12">
        <f t="shared" si="31"/>
        <v>2.1054208721228015E-7</v>
      </c>
      <c r="AC39" s="12">
        <f t="shared" si="31"/>
        <v>1.4440294293784078E-4</v>
      </c>
      <c r="AD39" s="12">
        <f t="shared" si="31"/>
        <v>1.5625E-2</v>
      </c>
      <c r="AE39" s="12">
        <f t="shared" si="31"/>
        <v>5.921311530095881E-2</v>
      </c>
      <c r="AF39" s="12">
        <f t="shared" si="31"/>
        <v>2.8321264743714811E-2</v>
      </c>
      <c r="AG39" s="12">
        <f t="shared" si="31"/>
        <v>4.4356848512871454E-3</v>
      </c>
      <c r="AH39" s="12">
        <f>U24*J$34</f>
        <v>0</v>
      </c>
      <c r="AI39" s="12">
        <f t="shared" si="27"/>
        <v>5.921311530095881E-2</v>
      </c>
      <c r="AJ39" s="14">
        <f t="shared" si="28"/>
        <v>1</v>
      </c>
      <c r="AK39" s="1"/>
      <c r="AL39" s="1"/>
    </row>
    <row r="40" spans="1:38" ht="15.75" x14ac:dyDescent="0.25">
      <c r="A40" s="1"/>
      <c r="B40" s="1"/>
      <c r="C40" s="1"/>
      <c r="D40" s="1"/>
      <c r="E40" s="1"/>
      <c r="F40" s="1"/>
      <c r="G40" s="1"/>
      <c r="H40" s="17" t="s">
        <v>37</v>
      </c>
      <c r="I40" s="17"/>
      <c r="J40" s="17"/>
      <c r="K40" s="17"/>
      <c r="L40" s="17"/>
      <c r="M40" s="1"/>
      <c r="N40" s="1"/>
      <c r="O40" s="1"/>
      <c r="P40" s="1"/>
      <c r="Q40" s="1"/>
      <c r="R40" s="1"/>
      <c r="S40" s="1"/>
      <c r="T40" s="1"/>
      <c r="U40" s="1"/>
      <c r="V40" s="1"/>
      <c r="W40" s="2"/>
      <c r="X40" s="2"/>
      <c r="Y40" s="2"/>
      <c r="Z40" s="2"/>
      <c r="AA40" s="2"/>
      <c r="AB40" s="2"/>
      <c r="AC40" s="2"/>
      <c r="AD40" s="2"/>
      <c r="AE40" s="2"/>
      <c r="AF40" s="2"/>
      <c r="AG40" s="2"/>
      <c r="AH40" s="2"/>
      <c r="AI40" s="2"/>
      <c r="AJ40" s="2"/>
      <c r="AK40" s="1"/>
      <c r="AL40" s="1"/>
    </row>
    <row r="41" spans="1:38" x14ac:dyDescent="0.25">
      <c r="A41" s="1"/>
      <c r="B41" s="1"/>
      <c r="C41" s="1"/>
      <c r="D41" s="1"/>
      <c r="E41" s="1"/>
      <c r="F41" s="1"/>
      <c r="G41" s="1"/>
      <c r="H41" s="5" t="s">
        <v>3</v>
      </c>
      <c r="I41" s="5" t="s">
        <v>23</v>
      </c>
      <c r="J41" s="5" t="s">
        <v>5</v>
      </c>
      <c r="K41" s="5" t="s">
        <v>6</v>
      </c>
      <c r="L41" s="5" t="s">
        <v>7</v>
      </c>
      <c r="M41" s="1"/>
      <c r="N41" s="1"/>
      <c r="O41" s="1"/>
      <c r="P41" s="1"/>
      <c r="Q41" s="1"/>
      <c r="R41" s="1"/>
      <c r="S41" s="1"/>
      <c r="T41" s="1"/>
      <c r="U41" s="1"/>
      <c r="V41" s="1"/>
      <c r="W41" s="1"/>
      <c r="X41" s="1"/>
      <c r="Y41" s="1"/>
      <c r="Z41" s="1"/>
      <c r="AA41" s="1"/>
      <c r="AB41" s="1"/>
      <c r="AC41" s="1"/>
      <c r="AD41" s="1"/>
      <c r="AE41" s="1"/>
      <c r="AF41" s="1"/>
      <c r="AG41" s="1"/>
      <c r="AH41" s="1"/>
      <c r="AI41" s="1"/>
      <c r="AJ41" s="1"/>
      <c r="AK41" s="1"/>
      <c r="AL41" s="1"/>
    </row>
    <row r="42" spans="1:38" x14ac:dyDescent="0.25">
      <c r="A42" s="1"/>
      <c r="B42" s="1"/>
      <c r="C42" s="1"/>
      <c r="D42" s="1"/>
      <c r="E42" s="1"/>
      <c r="F42" s="1"/>
      <c r="G42" s="1" t="s">
        <v>16</v>
      </c>
      <c r="H42" s="6">
        <f>W20</f>
        <v>0</v>
      </c>
      <c r="I42" s="6">
        <f>W21</f>
        <v>0</v>
      </c>
      <c r="J42" s="6">
        <f>W22</f>
        <v>0</v>
      </c>
      <c r="K42" s="6">
        <f>W23</f>
        <v>0</v>
      </c>
      <c r="L42" s="6">
        <f>W24</f>
        <v>1</v>
      </c>
      <c r="M42" s="1"/>
      <c r="N42" s="1"/>
      <c r="O42" s="1"/>
      <c r="P42" s="1"/>
      <c r="Q42" s="1"/>
      <c r="R42" s="1"/>
      <c r="S42" s="1"/>
      <c r="T42" s="1"/>
      <c r="U42" s="1"/>
      <c r="V42" s="1"/>
      <c r="W42" s="1"/>
      <c r="X42" s="1"/>
      <c r="Y42" s="1"/>
      <c r="Z42" s="1"/>
      <c r="AA42" s="1"/>
      <c r="AB42" s="1"/>
      <c r="AC42" s="1"/>
      <c r="AD42" s="1"/>
      <c r="AE42" s="1"/>
      <c r="AF42" s="1"/>
      <c r="AG42" s="1"/>
      <c r="AH42" s="1"/>
      <c r="AI42" s="1"/>
      <c r="AJ42" s="1"/>
    </row>
    <row r="43" spans="1:38" x14ac:dyDescent="0.25">
      <c r="A43" s="1"/>
      <c r="B43" s="1"/>
      <c r="C43" s="1"/>
      <c r="D43" s="1"/>
      <c r="E43" s="1"/>
      <c r="F43" s="1"/>
      <c r="G43" s="1" t="s">
        <v>15</v>
      </c>
      <c r="H43" s="6">
        <f>AJ20</f>
        <v>0</v>
      </c>
      <c r="I43" s="6">
        <f>AJ21</f>
        <v>0</v>
      </c>
      <c r="J43" s="6">
        <f>AJ22</f>
        <v>0</v>
      </c>
      <c r="K43" s="6">
        <f>AJ23</f>
        <v>0</v>
      </c>
      <c r="L43" s="6">
        <f>AJ24</f>
        <v>1</v>
      </c>
      <c r="M43" s="1"/>
      <c r="N43" s="1"/>
      <c r="O43" s="1"/>
      <c r="P43" s="1"/>
      <c r="Q43" s="1"/>
      <c r="R43" s="1"/>
      <c r="S43" s="1"/>
      <c r="T43" s="1"/>
      <c r="U43" s="1"/>
      <c r="V43" s="1"/>
      <c r="W43" s="1"/>
      <c r="X43" s="1"/>
      <c r="Y43" s="1"/>
      <c r="Z43" s="1"/>
      <c r="AA43" s="1"/>
      <c r="AB43" s="1"/>
      <c r="AC43" s="1"/>
      <c r="AD43" s="1"/>
      <c r="AE43" s="1"/>
      <c r="AF43" s="1"/>
      <c r="AG43" s="1"/>
      <c r="AH43" s="1"/>
      <c r="AI43" s="1"/>
      <c r="AJ43" s="1"/>
    </row>
    <row r="44" spans="1:38" x14ac:dyDescent="0.25">
      <c r="A44" s="1"/>
      <c r="B44" s="1"/>
      <c r="C44" s="1"/>
      <c r="D44" s="1"/>
      <c r="E44" s="1"/>
      <c r="F44" s="1"/>
      <c r="G44" s="15" t="s">
        <v>21</v>
      </c>
      <c r="H44" s="6">
        <f>AJ28</f>
        <v>0</v>
      </c>
      <c r="I44" s="6">
        <f>AJ29</f>
        <v>0</v>
      </c>
      <c r="J44" s="6">
        <f>AJ30</f>
        <v>0</v>
      </c>
      <c r="K44" s="6">
        <f>AJ31</f>
        <v>0</v>
      </c>
      <c r="L44" s="6">
        <f>AJ32</f>
        <v>1</v>
      </c>
      <c r="M44" s="1"/>
      <c r="N44" s="1"/>
      <c r="O44" s="1"/>
      <c r="P44" s="1"/>
      <c r="Q44" s="1"/>
      <c r="R44" s="1"/>
      <c r="S44" s="1"/>
      <c r="T44" s="1"/>
      <c r="U44" s="1"/>
      <c r="V44" s="1"/>
      <c r="W44" s="1"/>
      <c r="X44" s="1"/>
      <c r="Y44" s="1"/>
      <c r="Z44" s="1"/>
      <c r="AA44" s="1"/>
      <c r="AB44" s="1"/>
      <c r="AC44" s="1"/>
      <c r="AD44" s="1"/>
      <c r="AE44" s="1"/>
      <c r="AF44" s="1"/>
      <c r="AG44" s="1"/>
      <c r="AH44" s="1"/>
      <c r="AI44" s="1"/>
      <c r="AJ44" s="1"/>
    </row>
    <row r="45" spans="1:38" x14ac:dyDescent="0.25">
      <c r="A45" s="1"/>
      <c r="B45" s="1"/>
      <c r="C45" s="1"/>
      <c r="D45" s="1"/>
      <c r="E45" s="1"/>
      <c r="F45" s="1"/>
      <c r="G45" s="15" t="s">
        <v>22</v>
      </c>
      <c r="H45" s="6">
        <f>AJ35</f>
        <v>0</v>
      </c>
      <c r="I45" s="6">
        <f>AJ36</f>
        <v>0</v>
      </c>
      <c r="J45" s="6">
        <f>AJ37</f>
        <v>0</v>
      </c>
      <c r="K45" s="6">
        <f>AJ38</f>
        <v>0</v>
      </c>
      <c r="L45" s="6">
        <f>AJ39</f>
        <v>1</v>
      </c>
      <c r="M45" s="1"/>
      <c r="N45" s="1"/>
      <c r="O45" s="1"/>
      <c r="P45" s="1"/>
      <c r="Q45" s="1"/>
      <c r="R45" s="1"/>
      <c r="S45" s="1"/>
      <c r="T45" s="1"/>
      <c r="U45" s="1"/>
      <c r="V45" s="1"/>
      <c r="W45" s="1"/>
      <c r="X45" s="1"/>
      <c r="Y45" s="1"/>
      <c r="Z45" s="1"/>
      <c r="AA45" s="1"/>
      <c r="AB45" s="1"/>
      <c r="AC45" s="1"/>
      <c r="AD45" s="1"/>
      <c r="AE45" s="1"/>
      <c r="AF45" s="1"/>
      <c r="AG45" s="1"/>
      <c r="AH45" s="1"/>
      <c r="AI45" s="1"/>
      <c r="AJ45" s="1"/>
    </row>
    <row r="46" spans="1:38"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row>
    <row r="47" spans="1:38"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row>
    <row r="48" spans="1:38"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row>
    <row r="49" spans="1:36"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row>
    <row r="50" spans="1:36" ht="18.75" customHeight="1" x14ac:dyDescent="0.25">
      <c r="A50" s="17" t="s">
        <v>27</v>
      </c>
      <c r="B50" s="17"/>
      <c r="C50" s="17"/>
      <c r="D50" s="17"/>
      <c r="E50" s="17"/>
      <c r="F50" s="17"/>
      <c r="G50" s="17" t="s">
        <v>17</v>
      </c>
      <c r="H50" s="17"/>
      <c r="I50" s="17"/>
      <c r="J50" s="17"/>
      <c r="K50" s="17"/>
      <c r="L50" s="17"/>
      <c r="M50" s="1"/>
      <c r="N50" s="1"/>
      <c r="O50" s="1"/>
      <c r="P50" s="1"/>
      <c r="Q50" s="1"/>
      <c r="R50" s="1"/>
      <c r="S50" s="1"/>
      <c r="T50" s="1"/>
      <c r="U50" s="1"/>
      <c r="V50" s="1"/>
      <c r="W50" s="1"/>
      <c r="X50" s="1"/>
      <c r="Y50" s="1"/>
      <c r="Z50" s="1"/>
      <c r="AA50" s="1"/>
      <c r="AB50" s="1"/>
      <c r="AC50" s="1"/>
      <c r="AD50" s="1"/>
      <c r="AE50" s="1"/>
      <c r="AF50" s="1"/>
      <c r="AG50" s="1"/>
      <c r="AH50" s="1"/>
      <c r="AI50" s="1"/>
      <c r="AJ50" s="1"/>
    </row>
    <row r="51" spans="1:36"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row>
    <row r="52" spans="1:36"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row>
    <row r="53" spans="1:36"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row>
    <row r="54" spans="1:36"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row>
    <row r="55" spans="1:36"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row>
    <row r="56" spans="1:36"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row>
    <row r="57" spans="1:36"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row>
    <row r="58" spans="1:36"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row>
    <row r="59" spans="1:36"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row>
    <row r="60" spans="1:36"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row>
    <row r="61" spans="1:36"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1"/>
      <c r="AI61" s="1"/>
      <c r="AJ61" s="1"/>
    </row>
    <row r="62" spans="1:36"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row>
    <row r="63" spans="1:36"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row>
    <row r="64" spans="1:36" ht="15.75" x14ac:dyDescent="0.25">
      <c r="A64" s="17" t="s">
        <v>18</v>
      </c>
      <c r="B64" s="17"/>
      <c r="C64" s="17"/>
      <c r="D64" s="17"/>
      <c r="E64" s="17"/>
      <c r="F64" s="17"/>
      <c r="G64" s="17" t="s">
        <v>19</v>
      </c>
      <c r="H64" s="17"/>
      <c r="I64" s="17"/>
      <c r="J64" s="17"/>
      <c r="K64" s="17"/>
      <c r="L64" s="17"/>
      <c r="M64" s="1"/>
      <c r="N64" s="1"/>
      <c r="O64" s="1"/>
      <c r="P64" s="1"/>
      <c r="Q64" s="1"/>
      <c r="R64" s="1"/>
      <c r="S64" s="1"/>
      <c r="T64" s="1"/>
      <c r="U64" s="1"/>
      <c r="V64" s="1"/>
      <c r="W64" s="1"/>
      <c r="X64" s="1"/>
      <c r="Y64" s="1"/>
      <c r="Z64" s="1"/>
      <c r="AA64" s="1"/>
      <c r="AB64" s="1"/>
      <c r="AC64" s="1"/>
      <c r="AD64" s="1"/>
      <c r="AE64" s="1"/>
      <c r="AF64" s="1"/>
      <c r="AG64" s="1"/>
      <c r="AH64" s="1"/>
      <c r="AI64" s="1"/>
      <c r="AJ64" s="1"/>
    </row>
    <row r="65" spans="1:36"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row>
    <row r="66" spans="1:36"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c r="AH66" s="1"/>
      <c r="AI66" s="1"/>
      <c r="AJ66" s="1"/>
    </row>
    <row r="67" spans="1:36"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row>
    <row r="68" spans="1:36"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row>
    <row r="69" spans="1:36" x14ac:dyDescent="0.25">
      <c r="A69" s="1"/>
      <c r="B69" s="1"/>
      <c r="C69" s="1"/>
      <c r="D69" s="1"/>
      <c r="E69" s="1"/>
      <c r="F69" s="1"/>
      <c r="G69" s="1"/>
      <c r="H69" s="1"/>
      <c r="I69" s="1"/>
      <c r="J69" s="1"/>
      <c r="K69" s="1"/>
      <c r="L69" s="1"/>
      <c r="M69" s="1"/>
      <c r="N69" s="1"/>
      <c r="O69" s="1"/>
      <c r="P69" s="1"/>
      <c r="Q69" s="1"/>
      <c r="R69" s="1"/>
      <c r="S69" s="1"/>
      <c r="T69" s="1"/>
      <c r="U69" s="1"/>
      <c r="V69" s="1"/>
      <c r="W69" s="1"/>
    </row>
    <row r="70" spans="1:36" x14ac:dyDescent="0.25">
      <c r="A70" s="1"/>
      <c r="B70" s="1"/>
      <c r="C70" s="1"/>
      <c r="D70" s="1"/>
      <c r="E70" s="1"/>
      <c r="F70" s="1"/>
      <c r="G70" s="1"/>
      <c r="H70" s="1"/>
      <c r="I70" s="1"/>
      <c r="J70" s="1"/>
      <c r="K70" s="1"/>
      <c r="L70" s="1"/>
      <c r="M70" s="1"/>
      <c r="N70" s="1"/>
      <c r="O70" s="1"/>
      <c r="P70" s="1"/>
      <c r="Q70" s="1"/>
      <c r="R70" s="1"/>
      <c r="S70" s="1"/>
      <c r="T70" s="1"/>
      <c r="U70" s="1"/>
      <c r="V70" s="1"/>
      <c r="W70" s="1"/>
    </row>
    <row r="71" spans="1:36" x14ac:dyDescent="0.25">
      <c r="A71" s="1"/>
      <c r="B71" s="1"/>
      <c r="C71" s="1"/>
      <c r="D71" s="1"/>
      <c r="E71" s="1"/>
      <c r="F71" s="1"/>
      <c r="G71" s="1"/>
      <c r="H71" s="1"/>
      <c r="I71" s="1"/>
      <c r="J71" s="1"/>
      <c r="K71" s="1"/>
      <c r="L71" s="1"/>
      <c r="M71" s="1"/>
      <c r="N71" s="1"/>
      <c r="O71" s="1"/>
      <c r="P71" s="1"/>
      <c r="Q71" s="1"/>
      <c r="R71" s="1"/>
      <c r="S71" s="1"/>
      <c r="T71" s="1"/>
      <c r="U71" s="1"/>
      <c r="V71" s="1"/>
      <c r="W71" s="1"/>
    </row>
    <row r="72" spans="1:36" x14ac:dyDescent="0.25">
      <c r="A72" s="1"/>
      <c r="B72" s="1"/>
      <c r="C72" s="1"/>
      <c r="D72" s="1"/>
      <c r="E72" s="1"/>
      <c r="F72" s="1"/>
      <c r="G72" s="1"/>
      <c r="H72" s="1"/>
      <c r="I72" s="1"/>
      <c r="J72" s="1"/>
      <c r="K72" s="1"/>
      <c r="L72" s="1"/>
      <c r="M72" s="1"/>
      <c r="N72" s="1"/>
      <c r="O72" s="1"/>
      <c r="P72" s="1"/>
      <c r="Q72" s="1"/>
      <c r="R72" s="1"/>
      <c r="S72" s="1"/>
      <c r="T72" s="1"/>
      <c r="U72" s="1"/>
      <c r="V72" s="1"/>
      <c r="W72" s="1"/>
    </row>
    <row r="73" spans="1:36" x14ac:dyDescent="0.25">
      <c r="A73" s="1"/>
      <c r="B73" s="1"/>
      <c r="C73" s="1"/>
      <c r="D73" s="1"/>
      <c r="E73" s="1"/>
      <c r="F73" s="1"/>
      <c r="G73" s="1"/>
      <c r="H73" s="1"/>
      <c r="I73" s="1"/>
      <c r="J73" s="1"/>
      <c r="K73" s="1"/>
      <c r="L73" s="1"/>
      <c r="M73" s="1"/>
      <c r="N73" s="1"/>
      <c r="O73" s="1"/>
      <c r="P73" s="1"/>
      <c r="Q73" s="1"/>
      <c r="R73" s="1"/>
      <c r="S73" s="1"/>
      <c r="T73" s="1"/>
      <c r="U73" s="1"/>
      <c r="V73" s="1"/>
      <c r="W73" s="1"/>
    </row>
    <row r="74" spans="1:36" x14ac:dyDescent="0.25">
      <c r="A74" s="1"/>
      <c r="B74" s="1"/>
      <c r="C74" s="1"/>
      <c r="D74" s="1"/>
      <c r="E74" s="1"/>
      <c r="F74" s="1"/>
      <c r="G74" s="1"/>
      <c r="H74" s="1"/>
      <c r="I74" s="1"/>
      <c r="J74" s="1"/>
      <c r="K74" s="1"/>
      <c r="L74" s="1"/>
      <c r="M74" s="1"/>
      <c r="N74" s="1"/>
      <c r="O74" s="1"/>
      <c r="P74" s="1"/>
      <c r="Q74" s="1"/>
      <c r="R74" s="1"/>
      <c r="S74" s="1"/>
      <c r="T74" s="1"/>
      <c r="U74" s="1"/>
      <c r="V74" s="1"/>
      <c r="W74" s="1"/>
    </row>
    <row r="75" spans="1:36" x14ac:dyDescent="0.25">
      <c r="A75" s="1"/>
      <c r="B75" s="1"/>
      <c r="C75" s="1"/>
      <c r="D75" s="1"/>
      <c r="E75" s="1"/>
      <c r="F75" s="1"/>
      <c r="G75" s="1"/>
      <c r="H75" s="1"/>
      <c r="I75" s="1"/>
      <c r="J75" s="1"/>
      <c r="K75" s="1"/>
      <c r="L75" s="1"/>
      <c r="M75" s="1"/>
      <c r="N75" s="1"/>
      <c r="O75" s="1"/>
      <c r="P75" s="1"/>
      <c r="Q75" s="1"/>
      <c r="R75" s="1"/>
      <c r="S75" s="1"/>
      <c r="T75" s="1"/>
      <c r="U75" s="1"/>
      <c r="V75" s="1"/>
      <c r="W75" s="1"/>
    </row>
    <row r="76" spans="1:36" x14ac:dyDescent="0.25">
      <c r="A76" s="1"/>
      <c r="B76" s="1"/>
      <c r="C76" s="1"/>
      <c r="D76" s="1"/>
      <c r="E76" s="1"/>
      <c r="F76" s="1"/>
      <c r="G76" s="1"/>
      <c r="H76" s="1"/>
      <c r="I76" s="1"/>
      <c r="J76" s="1"/>
      <c r="K76" s="1"/>
      <c r="L76" s="1"/>
      <c r="M76" s="1"/>
      <c r="N76" s="1"/>
      <c r="O76" s="1"/>
      <c r="P76" s="1"/>
      <c r="Q76" s="1"/>
      <c r="R76" s="1"/>
      <c r="S76" s="1"/>
      <c r="T76" s="1"/>
      <c r="U76" s="1"/>
      <c r="V76" s="1"/>
      <c r="W76" s="1"/>
    </row>
    <row r="77" spans="1:36" x14ac:dyDescent="0.25">
      <c r="A77" s="1"/>
      <c r="B77" s="1"/>
      <c r="C77" s="1"/>
      <c r="D77" s="1"/>
      <c r="E77" s="1"/>
      <c r="F77" s="1"/>
      <c r="G77" s="1"/>
      <c r="H77" s="1"/>
      <c r="I77" s="1"/>
      <c r="J77" s="1"/>
      <c r="K77" s="1"/>
      <c r="L77" s="1"/>
      <c r="M77" s="1"/>
      <c r="N77" s="1"/>
      <c r="O77" s="1"/>
      <c r="P77" s="1"/>
      <c r="Q77" s="1"/>
      <c r="R77" s="1"/>
      <c r="S77" s="1"/>
      <c r="T77" s="1"/>
      <c r="U77" s="1"/>
      <c r="V77" s="1"/>
      <c r="W77" s="1"/>
    </row>
    <row r="78" spans="1:36" x14ac:dyDescent="0.25">
      <c r="A78" s="1"/>
      <c r="B78" s="1"/>
      <c r="C78" s="1"/>
      <c r="D78" s="1"/>
      <c r="E78" s="1"/>
      <c r="F78" s="1"/>
      <c r="G78" s="1"/>
      <c r="H78" s="1"/>
      <c r="I78" s="1"/>
      <c r="J78" s="1"/>
      <c r="K78" s="1"/>
      <c r="L78" s="1"/>
      <c r="M78" s="1"/>
      <c r="N78" s="1"/>
      <c r="O78" s="1"/>
      <c r="P78" s="1"/>
      <c r="Q78" s="1"/>
      <c r="R78" s="1"/>
      <c r="S78" s="1"/>
      <c r="T78" s="1"/>
      <c r="U78" s="1"/>
      <c r="V78" s="1"/>
      <c r="W78" s="1"/>
    </row>
  </sheetData>
  <sheetProtection algorithmName="SHA-512" hashValue="WFfQCx5TmntZInF4Yfj9+AuhQUJvc8UWsC2UhLAzgvhNgXYJCJf/d8XXL4Df5uIodt3tJSo5ov14iu8PScgbLQ==" saltValue="l6BwZeRL6jna0aPW2cx9KA==" spinCount="100000" sheet="1" objects="1" scenarios="1" selectLockedCells="1"/>
  <mergeCells count="13">
    <mergeCell ref="C1:J2"/>
    <mergeCell ref="E19:H19"/>
    <mergeCell ref="E11:H11"/>
    <mergeCell ref="B3:K9"/>
    <mergeCell ref="H40:L40"/>
    <mergeCell ref="B12:D18"/>
    <mergeCell ref="I12:K18"/>
    <mergeCell ref="A64:F64"/>
    <mergeCell ref="G64:L64"/>
    <mergeCell ref="A50:F50"/>
    <mergeCell ref="G50:L50"/>
    <mergeCell ref="B29:J29"/>
    <mergeCell ref="A36:F3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Data</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alper_000</dc:creator>
  <cp:lastModifiedBy>Alper ŞAHİN</cp:lastModifiedBy>
  <dcterms:created xsi:type="dcterms:W3CDTF">2015-03-26T02:04:39Z</dcterms:created>
  <dcterms:modified xsi:type="dcterms:W3CDTF">2025-11-08T04:43:25Z</dcterms:modified>
</cp:coreProperties>
</file>